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mc:AlternateContent xmlns:mc="http://schemas.openxmlformats.org/markup-compatibility/2006">
    <mc:Choice Requires="x15">
      <x15ac:absPath xmlns:x15ac="http://schemas.microsoft.com/office/spreadsheetml/2010/11/ac" url="C:\Users\waynest\Desktop\WAYNE FILES\Pricelists\2020\25 Feb 2020 price increase\10 June 2020\"/>
    </mc:Choice>
  </mc:AlternateContent>
  <xr:revisionPtr revIDLastSave="0" documentId="8_{525B7D75-63F9-479E-B0EB-99806112A6D4}" xr6:coauthVersionLast="44" xr6:coauthVersionMax="44" xr10:uidLastSave="{00000000-0000-0000-0000-000000000000}"/>
  <workbookProtection workbookPassword="D9BF" lockStructure="1"/>
  <bookViews>
    <workbookView xWindow="-108" yWindow="-108" windowWidth="23256" windowHeight="12576" tabRatio="604" xr2:uid="{00000000-000D-0000-FFFF-FFFF00000000}"/>
  </bookViews>
  <sheets>
    <sheet name="Price List 23 May 2020" sheetId="6" r:id="rId1"/>
    <sheet name="Order Template" sheetId="7" r:id="rId2"/>
    <sheet name="Sheet1" sheetId="8" state="hidden" r:id="rId3"/>
    <sheet name="Sheet2" sheetId="9" state="hidden" r:id="rId4"/>
  </sheets>
  <externalReferences>
    <externalReference r:id="rId5"/>
    <externalReference r:id="rId6"/>
  </externalReferences>
  <definedNames>
    <definedName name="_xlnm._FilterDatabase" localSheetId="0" hidden="1">'Price List 23 May 2020'!$A$16:$O$153</definedName>
    <definedName name="_xlnm._FilterDatabase" localSheetId="2" hidden="1">Sheet1!$A$1:$H$911</definedName>
    <definedName name="_xlnm._FilterDatabase" localSheetId="3" hidden="1">Sheet2!$A$1:$H$886</definedName>
    <definedName name="price">'Price List 23 May 2020'!$A$19:$O$163</definedName>
    <definedName name="PriceList">'[1]Product - Price List'!#REF!</definedName>
    <definedName name="_xlnm.Print_Area" localSheetId="1">'Order Template'!$A$1:$L$62</definedName>
    <definedName name="_xlnm.Print_Area" localSheetId="0">'Price List 23 May 2020'!$A$1:$O$163</definedName>
    <definedName name="_xlnm.Print_Titles" localSheetId="0">'Price List 23 May 2020'!$1:$16</definedName>
    <definedName name="Product_Table">'[2]Product Table'!$A$1:$I$57</definedName>
    <definedName name="SKU">Sheet1!$B$3:$H$910</definedName>
    <definedName name="walkincente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 i="6" l="1"/>
  <c r="E37" i="6"/>
  <c r="D37" i="6"/>
  <c r="D30" i="6"/>
  <c r="F29" i="6"/>
  <c r="E29" i="6"/>
  <c r="H37" i="6" l="1"/>
  <c r="I37" i="6"/>
  <c r="H29" i="6"/>
  <c r="I29" i="6"/>
  <c r="F54" i="6"/>
  <c r="H54" i="6" s="1"/>
  <c r="E54" i="6"/>
  <c r="F53" i="6"/>
  <c r="E53" i="6"/>
  <c r="F52" i="6"/>
  <c r="I52" i="6" s="1"/>
  <c r="E52" i="6"/>
  <c r="F51" i="6"/>
  <c r="I51" i="6" s="1"/>
  <c r="E51" i="6"/>
  <c r="F50" i="6"/>
  <c r="H50" i="6" s="1"/>
  <c r="E50" i="6"/>
  <c r="F49" i="6"/>
  <c r="I49" i="6" s="1"/>
  <c r="E49" i="6"/>
  <c r="N37" i="6" l="1"/>
  <c r="M37" i="6"/>
  <c r="L37" i="6"/>
  <c r="O37" i="6"/>
  <c r="J37" i="6"/>
  <c r="K37" i="6" s="1"/>
  <c r="O29" i="6"/>
  <c r="N29" i="6"/>
  <c r="J29" i="6"/>
  <c r="K29" i="6" s="1"/>
  <c r="M29" i="6"/>
  <c r="L29" i="6"/>
  <c r="H49" i="6"/>
  <c r="J49" i="6" s="1"/>
  <c r="H53" i="6"/>
  <c r="I53" i="6"/>
  <c r="I50" i="6"/>
  <c r="J50" i="6" s="1"/>
  <c r="H52" i="6"/>
  <c r="J52" i="6" s="1"/>
  <c r="H51" i="6"/>
  <c r="J51" i="6" s="1"/>
  <c r="I54" i="6"/>
  <c r="J54" i="6" s="1"/>
  <c r="J53" i="6" l="1"/>
  <c r="F74" i="6"/>
  <c r="E74" i="6"/>
  <c r="D74" i="6"/>
  <c r="H74" i="6" l="1"/>
  <c r="I74" i="6"/>
  <c r="O74" i="6" l="1"/>
  <c r="L74" i="6"/>
  <c r="J74" i="6"/>
  <c r="K74" i="6" s="1"/>
  <c r="M74" i="6"/>
  <c r="N74" i="6"/>
  <c r="F38" i="6" l="1"/>
  <c r="E38" i="6"/>
  <c r="D38" i="6"/>
  <c r="F73" i="6"/>
  <c r="E73" i="6"/>
  <c r="D73" i="6"/>
  <c r="H38" i="6" l="1"/>
  <c r="I38" i="6"/>
  <c r="H73" i="6"/>
  <c r="I73" i="6"/>
  <c r="F36" i="6"/>
  <c r="E36" i="6"/>
  <c r="D36" i="6"/>
  <c r="F26" i="6"/>
  <c r="E26" i="6"/>
  <c r="D26" i="6"/>
  <c r="M38" i="6" l="1"/>
  <c r="L38" i="6"/>
  <c r="J38" i="6"/>
  <c r="K38" i="6" s="1"/>
  <c r="N38" i="6"/>
  <c r="O38" i="6"/>
  <c r="L73" i="6"/>
  <c r="M73" i="6"/>
  <c r="N73" i="6"/>
  <c r="J73" i="6"/>
  <c r="K73" i="6" s="1"/>
  <c r="O73" i="6"/>
  <c r="H36" i="6"/>
  <c r="I36" i="6"/>
  <c r="H26" i="6"/>
  <c r="I26" i="6"/>
  <c r="F27" i="6"/>
  <c r="E27" i="6"/>
  <c r="D27" i="6"/>
  <c r="D25" i="6"/>
  <c r="L36" i="6" l="1"/>
  <c r="O26" i="6"/>
  <c r="M26" i="6"/>
  <c r="O36" i="6"/>
  <c r="L26" i="6"/>
  <c r="J26" i="6"/>
  <c r="K26" i="6" s="1"/>
  <c r="N26" i="6"/>
  <c r="J36" i="6"/>
  <c r="K36" i="6" s="1"/>
  <c r="N36" i="6"/>
  <c r="M36" i="6"/>
  <c r="I27" i="6"/>
  <c r="H27" i="6"/>
  <c r="F23" i="6"/>
  <c r="E23" i="6"/>
  <c r="D23" i="6"/>
  <c r="I147" i="8"/>
  <c r="N27" i="6" l="1"/>
  <c r="L27" i="6"/>
  <c r="M27" i="6"/>
  <c r="J27" i="6"/>
  <c r="K27" i="6" s="1"/>
  <c r="O27" i="6"/>
  <c r="I23" i="6"/>
  <c r="H23" i="6"/>
  <c r="J23" i="6" l="1"/>
  <c r="K23" i="6" s="1"/>
  <c r="L23" i="6"/>
  <c r="N23" i="6"/>
  <c r="O23" i="6"/>
  <c r="M23" i="6"/>
  <c r="F30" i="6"/>
  <c r="E30" i="6"/>
  <c r="H30" i="6" l="1"/>
  <c r="I30" i="6"/>
  <c r="D51" i="6"/>
  <c r="L30" i="6" l="1"/>
  <c r="M30" i="6"/>
  <c r="J30" i="6"/>
  <c r="K30" i="6" s="1"/>
  <c r="N30" i="6"/>
  <c r="O30" i="6"/>
  <c r="N51" i="6" l="1"/>
  <c r="O51" i="6"/>
  <c r="L51" i="6"/>
  <c r="M51" i="6"/>
  <c r="K51" i="6"/>
  <c r="F60" i="6" l="1"/>
  <c r="E60" i="6"/>
  <c r="D60" i="6"/>
  <c r="H60" i="6" l="1"/>
  <c r="I60" i="6"/>
  <c r="F25" i="6"/>
  <c r="H25" i="6" s="1"/>
  <c r="E25" i="6"/>
  <c r="F24" i="6"/>
  <c r="E24" i="6"/>
  <c r="D24" i="6"/>
  <c r="N60" i="6" l="1"/>
  <c r="M60" i="6"/>
  <c r="L60" i="6"/>
  <c r="J60" i="6"/>
  <c r="K60" i="6" s="1"/>
  <c r="O60" i="6"/>
  <c r="I25" i="6"/>
  <c r="O25" i="6" s="1"/>
  <c r="H24" i="6"/>
  <c r="I24" i="6"/>
  <c r="I148" i="8"/>
  <c r="I149" i="8"/>
  <c r="I155" i="8"/>
  <c r="I156" i="8"/>
  <c r="I157" i="8"/>
  <c r="I158" i="8"/>
  <c r="I159" i="8"/>
  <c r="I160" i="8"/>
  <c r="I161" i="8"/>
  <c r="I162"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515" i="8"/>
  <c r="I516" i="8"/>
  <c r="I517" i="8"/>
  <c r="I518" i="8"/>
  <c r="I519" i="8"/>
  <c r="I520" i="8"/>
  <c r="I521" i="8"/>
  <c r="I522" i="8"/>
  <c r="I523" i="8"/>
  <c r="I524" i="8"/>
  <c r="I525" i="8"/>
  <c r="I526" i="8"/>
  <c r="I527" i="8"/>
  <c r="I528" i="8"/>
  <c r="I529" i="8"/>
  <c r="I530" i="8"/>
  <c r="I531" i="8"/>
  <c r="I532" i="8"/>
  <c r="I533" i="8"/>
  <c r="I534" i="8"/>
  <c r="I535" i="8"/>
  <c r="I536" i="8"/>
  <c r="I537" i="8"/>
  <c r="I538" i="8"/>
  <c r="I539"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145" i="8"/>
  <c r="I146" i="8"/>
  <c r="I139" i="8"/>
  <c r="I140" i="8"/>
  <c r="I141" i="8"/>
  <c r="I142" i="8"/>
  <c r="I143" i="8"/>
  <c r="I144" i="8"/>
  <c r="I132" i="8"/>
  <c r="I133" i="8"/>
  <c r="I134" i="8"/>
  <c r="I135" i="8"/>
  <c r="I136" i="8"/>
  <c r="I137" i="8"/>
  <c r="I138" i="8"/>
  <c r="I120" i="8"/>
  <c r="I122" i="8"/>
  <c r="I125" i="8"/>
  <c r="I126" i="8"/>
  <c r="I127" i="8"/>
  <c r="I128" i="8"/>
  <c r="I129" i="8"/>
  <c r="I130" i="8"/>
  <c r="I131" i="8"/>
  <c r="I119" i="8"/>
  <c r="I116" i="8"/>
  <c r="I117" i="8"/>
  <c r="I118" i="8"/>
  <c r="I101" i="8"/>
  <c r="I102" i="8"/>
  <c r="I103" i="8"/>
  <c r="I104" i="8"/>
  <c r="I105" i="8"/>
  <c r="I106" i="8"/>
  <c r="I107" i="8"/>
  <c r="I108" i="8"/>
  <c r="I109" i="8"/>
  <c r="I110" i="8"/>
  <c r="I111" i="8"/>
  <c r="I112" i="8"/>
  <c r="I113" i="8"/>
  <c r="I114" i="8"/>
  <c r="I115" i="8"/>
  <c r="I100" i="8"/>
  <c r="I96" i="8"/>
  <c r="I97" i="8"/>
  <c r="I98" i="8"/>
  <c r="I99" i="8"/>
  <c r="I88" i="8"/>
  <c r="I89" i="8"/>
  <c r="I90" i="8"/>
  <c r="I91" i="8"/>
  <c r="I92" i="8"/>
  <c r="I93" i="8"/>
  <c r="I94" i="8"/>
  <c r="I95" i="8"/>
  <c r="I81" i="8"/>
  <c r="I82" i="8"/>
  <c r="I83" i="8"/>
  <c r="I84" i="8"/>
  <c r="I85" i="8"/>
  <c r="I86" i="8"/>
  <c r="I87" i="8"/>
  <c r="I80" i="8"/>
  <c r="L25" i="6" l="1"/>
  <c r="J25" i="6"/>
  <c r="K25" i="6" s="1"/>
  <c r="N25" i="6"/>
  <c r="M25" i="6"/>
  <c r="J24" i="6"/>
  <c r="K24" i="6" s="1"/>
  <c r="O24" i="6"/>
  <c r="M24" i="6"/>
  <c r="N24" i="6"/>
  <c r="L24" i="6"/>
  <c r="E110" i="6"/>
  <c r="F110" i="6"/>
  <c r="I110" i="6" s="1"/>
  <c r="H110" i="6" l="1"/>
  <c r="J110" i="6" s="1"/>
  <c r="L110" i="6" s="1"/>
  <c r="F22" i="6"/>
  <c r="I22" i="6" s="1"/>
  <c r="E22" i="6"/>
  <c r="D22" i="6"/>
  <c r="F80" i="6"/>
  <c r="I80" i="6" s="1"/>
  <c r="E80" i="6"/>
  <c r="D80" i="6"/>
  <c r="A52" i="7"/>
  <c r="F48" i="6"/>
  <c r="H48" i="6" s="1"/>
  <c r="E48" i="6"/>
  <c r="D48" i="6"/>
  <c r="O112" i="6"/>
  <c r="N112" i="6"/>
  <c r="M112" i="6"/>
  <c r="L112" i="6"/>
  <c r="D155" i="6"/>
  <c r="F106" i="6"/>
  <c r="E106" i="6"/>
  <c r="F156" i="6"/>
  <c r="H156" i="6" s="1"/>
  <c r="E156" i="6"/>
  <c r="D156" i="6"/>
  <c r="F72" i="6"/>
  <c r="I72" i="6" s="1"/>
  <c r="E72" i="6"/>
  <c r="D72" i="6"/>
  <c r="F71" i="6"/>
  <c r="E71" i="6"/>
  <c r="D71" i="6"/>
  <c r="F70" i="6"/>
  <c r="H70" i="6" s="1"/>
  <c r="E70" i="6"/>
  <c r="D70" i="6"/>
  <c r="F157" i="6"/>
  <c r="E157" i="6"/>
  <c r="D157" i="6"/>
  <c r="F155" i="6"/>
  <c r="I155" i="6" s="1"/>
  <c r="E155" i="6"/>
  <c r="F154" i="6"/>
  <c r="I154" i="6" s="1"/>
  <c r="E154" i="6"/>
  <c r="D154" i="6"/>
  <c r="C20" i="7"/>
  <c r="F31" i="6"/>
  <c r="H31" i="6" s="1"/>
  <c r="E31" i="6"/>
  <c r="D31" i="6"/>
  <c r="F21" i="6"/>
  <c r="I21" i="6" s="1"/>
  <c r="E21" i="6"/>
  <c r="D21" i="6"/>
  <c r="F94" i="6"/>
  <c r="I94" i="6" s="1"/>
  <c r="E94" i="6"/>
  <c r="D94" i="6"/>
  <c r="F93" i="6"/>
  <c r="H93" i="6" s="1"/>
  <c r="E93" i="6"/>
  <c r="D93" i="6"/>
  <c r="F92" i="6"/>
  <c r="H92" i="6" s="1"/>
  <c r="E92" i="6"/>
  <c r="D92" i="6"/>
  <c r="F91" i="6"/>
  <c r="H91" i="6" s="1"/>
  <c r="E91" i="6"/>
  <c r="D91" i="6"/>
  <c r="F97" i="6"/>
  <c r="H97" i="6" s="1"/>
  <c r="E97" i="6"/>
  <c r="D97" i="6"/>
  <c r="F108" i="6"/>
  <c r="J108" i="6" s="1"/>
  <c r="L108" i="6" s="1"/>
  <c r="E108" i="6"/>
  <c r="F107" i="6"/>
  <c r="J107" i="6" s="1"/>
  <c r="L107" i="6" s="1"/>
  <c r="E107" i="6"/>
  <c r="F105" i="6"/>
  <c r="E105" i="6"/>
  <c r="F120" i="6"/>
  <c r="I120" i="6" s="1"/>
  <c r="E120" i="6"/>
  <c r="F116" i="6"/>
  <c r="I116" i="6" s="1"/>
  <c r="E116" i="6"/>
  <c r="D49" i="6"/>
  <c r="F46" i="6"/>
  <c r="E46" i="6"/>
  <c r="D46" i="6"/>
  <c r="F114" i="6"/>
  <c r="I114" i="6" s="1"/>
  <c r="F113" i="6"/>
  <c r="I113" i="6" s="1"/>
  <c r="F111" i="6"/>
  <c r="H111" i="6" s="1"/>
  <c r="E114" i="6"/>
  <c r="E113" i="6"/>
  <c r="E111" i="6"/>
  <c r="F124" i="6"/>
  <c r="I124" i="6" s="1"/>
  <c r="E124" i="6"/>
  <c r="D124" i="6"/>
  <c r="D54" i="6"/>
  <c r="D53" i="6"/>
  <c r="D52" i="6"/>
  <c r="D35" i="6"/>
  <c r="F35" i="6"/>
  <c r="H35" i="6" s="1"/>
  <c r="E35" i="6"/>
  <c r="D20" i="6"/>
  <c r="E20" i="6"/>
  <c r="F20" i="6"/>
  <c r="H20" i="6" s="1"/>
  <c r="C47" i="7"/>
  <c r="K47" i="7"/>
  <c r="C48" i="7"/>
  <c r="G48" i="7"/>
  <c r="J48" i="7"/>
  <c r="D61" i="6"/>
  <c r="E61" i="6"/>
  <c r="F61" i="6"/>
  <c r="I61" i="6" s="1"/>
  <c r="D129" i="6"/>
  <c r="E129" i="6"/>
  <c r="F129" i="6"/>
  <c r="H129" i="6" s="1"/>
  <c r="D130" i="6"/>
  <c r="E130" i="6"/>
  <c r="F130" i="6"/>
  <c r="H130" i="6" s="1"/>
  <c r="D131" i="6"/>
  <c r="E131" i="6"/>
  <c r="F131" i="6"/>
  <c r="I131" i="6" s="1"/>
  <c r="D132" i="6"/>
  <c r="E132" i="6"/>
  <c r="F132" i="6"/>
  <c r="H132" i="6" s="1"/>
  <c r="D133" i="6"/>
  <c r="E133" i="6"/>
  <c r="F133" i="6"/>
  <c r="I133" i="6" s="1"/>
  <c r="G47" i="7"/>
  <c r="J47" i="7"/>
  <c r="H47" i="7"/>
  <c r="L47" i="7"/>
  <c r="I47" i="7"/>
  <c r="H41" i="7"/>
  <c r="L41" i="7"/>
  <c r="H43" i="7"/>
  <c r="L43" i="7"/>
  <c r="C28" i="7"/>
  <c r="G28" i="7"/>
  <c r="J28" i="7"/>
  <c r="C29" i="7"/>
  <c r="G29" i="7"/>
  <c r="C30" i="7"/>
  <c r="H30" i="7"/>
  <c r="L30" i="7"/>
  <c r="C31" i="7"/>
  <c r="H31" i="7"/>
  <c r="L31" i="7"/>
  <c r="C32" i="7"/>
  <c r="G32" i="7"/>
  <c r="J32" i="7"/>
  <c r="C33" i="7"/>
  <c r="I33" i="7"/>
  <c r="K33" i="7"/>
  <c r="C34" i="7"/>
  <c r="I34" i="7"/>
  <c r="K34" i="7"/>
  <c r="C35" i="7"/>
  <c r="G35" i="7"/>
  <c r="J35" i="7"/>
  <c r="H35" i="7"/>
  <c r="L35" i="7"/>
  <c r="C36" i="7"/>
  <c r="G36" i="7"/>
  <c r="C37" i="7"/>
  <c r="I37" i="7"/>
  <c r="K37" i="7"/>
  <c r="G37" i="7"/>
  <c r="C38" i="7"/>
  <c r="I38" i="7"/>
  <c r="K38" i="7"/>
  <c r="C39" i="7"/>
  <c r="H39" i="7"/>
  <c r="L39" i="7"/>
  <c r="C40" i="7"/>
  <c r="I40" i="7"/>
  <c r="C41" i="7"/>
  <c r="I41" i="7"/>
  <c r="C42" i="7"/>
  <c r="G42" i="7"/>
  <c r="C43" i="7"/>
  <c r="G43" i="7"/>
  <c r="J43" i="7"/>
  <c r="C44" i="7"/>
  <c r="C45" i="7"/>
  <c r="C46" i="7"/>
  <c r="J46" i="7"/>
  <c r="F125" i="6"/>
  <c r="H125" i="6" s="1"/>
  <c r="E125" i="6"/>
  <c r="D125" i="6"/>
  <c r="D143" i="6"/>
  <c r="E143" i="6"/>
  <c r="F143" i="6"/>
  <c r="I143" i="6" s="1"/>
  <c r="F128" i="6"/>
  <c r="H128" i="6" s="1"/>
  <c r="D128" i="6"/>
  <c r="E128" i="6"/>
  <c r="F90" i="6"/>
  <c r="H90" i="6" s="1"/>
  <c r="E90" i="6"/>
  <c r="D90" i="6"/>
  <c r="D83" i="6"/>
  <c r="E83" i="6"/>
  <c r="F83" i="6"/>
  <c r="H83" i="6" s="1"/>
  <c r="D84" i="6"/>
  <c r="E84" i="6"/>
  <c r="F84" i="6"/>
  <c r="H84" i="6" s="1"/>
  <c r="D85" i="6"/>
  <c r="E85" i="6"/>
  <c r="F85" i="6"/>
  <c r="I85" i="6" s="1"/>
  <c r="D86" i="6"/>
  <c r="E86" i="6"/>
  <c r="F86" i="6"/>
  <c r="I86" i="6" s="1"/>
  <c r="D87" i="6"/>
  <c r="E87" i="6"/>
  <c r="F87" i="6"/>
  <c r="I87" i="6" s="1"/>
  <c r="D88" i="6"/>
  <c r="E88" i="6"/>
  <c r="F88" i="6"/>
  <c r="I88" i="6" s="1"/>
  <c r="D89" i="6"/>
  <c r="E89" i="6"/>
  <c r="F89" i="6"/>
  <c r="I89" i="6" s="1"/>
  <c r="A14" i="7"/>
  <c r="D17" i="7"/>
  <c r="D16" i="7"/>
  <c r="H104" i="6"/>
  <c r="I104" i="6"/>
  <c r="N21" i="7"/>
  <c r="C21" i="7"/>
  <c r="N22" i="7"/>
  <c r="C22" i="7"/>
  <c r="N23" i="7"/>
  <c r="C23" i="7"/>
  <c r="H23" i="7" s="1"/>
  <c r="N24" i="7"/>
  <c r="O24" i="7" s="1"/>
  <c r="C24" i="7"/>
  <c r="J24" i="7"/>
  <c r="G24" i="7"/>
  <c r="N25" i="7"/>
  <c r="O25" i="7" s="1"/>
  <c r="C25" i="7"/>
  <c r="I25" i="7"/>
  <c r="K25" i="7"/>
  <c r="N26" i="7"/>
  <c r="O26" i="7" s="1"/>
  <c r="C26" i="7"/>
  <c r="H26" i="7"/>
  <c r="N27" i="7"/>
  <c r="O27" i="7" s="1"/>
  <c r="C27" i="7"/>
  <c r="K27" i="7"/>
  <c r="I27" i="7"/>
  <c r="N28" i="7"/>
  <c r="O28" i="7" s="1"/>
  <c r="N29" i="7"/>
  <c r="O29" i="7" s="1"/>
  <c r="N30" i="7"/>
  <c r="O30" i="7" s="1"/>
  <c r="N31" i="7"/>
  <c r="O31" i="7" s="1"/>
  <c r="N32" i="7"/>
  <c r="O32" i="7" s="1"/>
  <c r="N33" i="7"/>
  <c r="O33" i="7" s="1"/>
  <c r="N34" i="7"/>
  <c r="O34" i="7" s="1"/>
  <c r="N35" i="7"/>
  <c r="O35" i="7" s="1"/>
  <c r="N36" i="7"/>
  <c r="O36" i="7" s="1"/>
  <c r="N37" i="7"/>
  <c r="O37" i="7" s="1"/>
  <c r="N38" i="7"/>
  <c r="O38" i="7" s="1"/>
  <c r="N39" i="7"/>
  <c r="O39" i="7" s="1"/>
  <c r="N40" i="7"/>
  <c r="O40" i="7" s="1"/>
  <c r="N41" i="7"/>
  <c r="O41" i="7" s="1"/>
  <c r="N42" i="7"/>
  <c r="O42" i="7" s="1"/>
  <c r="N43" i="7"/>
  <c r="O43" i="7" s="1"/>
  <c r="N44" i="7"/>
  <c r="O44" i="7" s="1"/>
  <c r="N45" i="7"/>
  <c r="O45" i="7" s="1"/>
  <c r="N46" i="7"/>
  <c r="O46" i="7" s="1"/>
  <c r="N47" i="7"/>
  <c r="O47" i="7" s="1"/>
  <c r="N48" i="7"/>
  <c r="O48" i="7" s="1"/>
  <c r="N49" i="7"/>
  <c r="O49" i="7" s="1"/>
  <c r="N50" i="7"/>
  <c r="O50" i="7" s="1"/>
  <c r="N20" i="7"/>
  <c r="M27" i="7"/>
  <c r="M28" i="7"/>
  <c r="M29" i="7"/>
  <c r="M30" i="7"/>
  <c r="M31" i="7"/>
  <c r="M32" i="7"/>
  <c r="M33" i="7"/>
  <c r="M34" i="7"/>
  <c r="M35" i="7"/>
  <c r="M36" i="7"/>
  <c r="M37" i="7"/>
  <c r="M38" i="7"/>
  <c r="M39" i="7"/>
  <c r="M40" i="7"/>
  <c r="M41" i="7"/>
  <c r="M42" i="7"/>
  <c r="M43" i="7"/>
  <c r="M44" i="7"/>
  <c r="M45" i="7"/>
  <c r="M46" i="7"/>
  <c r="M47" i="7"/>
  <c r="M48" i="7"/>
  <c r="M49" i="7"/>
  <c r="M50" i="7"/>
  <c r="I44" i="7"/>
  <c r="H46" i="7"/>
  <c r="L46" i="7"/>
  <c r="G44" i="7"/>
  <c r="J44" i="7"/>
  <c r="G46" i="7"/>
  <c r="C49" i="7"/>
  <c r="C50" i="7"/>
  <c r="H13" i="7"/>
  <c r="F122" i="6"/>
  <c r="H122" i="6" s="1"/>
  <c r="F123" i="6"/>
  <c r="H123" i="6" s="1"/>
  <c r="F135" i="6"/>
  <c r="I135" i="6" s="1"/>
  <c r="F136" i="6"/>
  <c r="H136" i="6" s="1"/>
  <c r="F137" i="6"/>
  <c r="F138" i="6"/>
  <c r="H138" i="6" s="1"/>
  <c r="F139" i="6"/>
  <c r="I139" i="6" s="1"/>
  <c r="F146" i="6"/>
  <c r="F147" i="6"/>
  <c r="I147" i="6" s="1"/>
  <c r="F148" i="6"/>
  <c r="F149" i="6"/>
  <c r="I149" i="6" s="1"/>
  <c r="F150" i="6"/>
  <c r="I150" i="6" s="1"/>
  <c r="F151" i="6"/>
  <c r="I151" i="6" s="1"/>
  <c r="F140" i="6"/>
  <c r="H140" i="6" s="1"/>
  <c r="F141" i="6"/>
  <c r="I141" i="6" s="1"/>
  <c r="F142" i="6"/>
  <c r="H142" i="6" s="1"/>
  <c r="F127" i="6"/>
  <c r="F126" i="6"/>
  <c r="I126" i="6" s="1"/>
  <c r="F144" i="6"/>
  <c r="I144" i="6" s="1"/>
  <c r="F152" i="6"/>
  <c r="H152" i="6" s="1"/>
  <c r="F153" i="6"/>
  <c r="I153" i="6" s="1"/>
  <c r="F159" i="6"/>
  <c r="I159" i="6" s="1"/>
  <c r="F160" i="6"/>
  <c r="I160" i="6" s="1"/>
  <c r="F161" i="6"/>
  <c r="I161" i="6" s="1"/>
  <c r="F162" i="6"/>
  <c r="I162" i="6" s="1"/>
  <c r="F163" i="6"/>
  <c r="H163" i="6" s="1"/>
  <c r="D122" i="6"/>
  <c r="D123" i="6"/>
  <c r="D135" i="6"/>
  <c r="D136" i="6"/>
  <c r="D137" i="6"/>
  <c r="D138" i="6"/>
  <c r="D139" i="6"/>
  <c r="D146" i="6"/>
  <c r="D147" i="6"/>
  <c r="D148" i="6"/>
  <c r="D149" i="6"/>
  <c r="D150" i="6"/>
  <c r="D151" i="6"/>
  <c r="D140" i="6"/>
  <c r="D141" i="6"/>
  <c r="D142" i="6"/>
  <c r="D127" i="6"/>
  <c r="D126" i="6"/>
  <c r="D144" i="6"/>
  <c r="D152" i="6"/>
  <c r="D153" i="6"/>
  <c r="D159" i="6"/>
  <c r="D160" i="6"/>
  <c r="D161" i="6"/>
  <c r="D162" i="6"/>
  <c r="D163" i="6"/>
  <c r="D50" i="6"/>
  <c r="D56" i="6"/>
  <c r="D57" i="6"/>
  <c r="D58" i="6"/>
  <c r="D59" i="6"/>
  <c r="D62" i="6"/>
  <c r="D63" i="6"/>
  <c r="D64" i="6"/>
  <c r="D65" i="6"/>
  <c r="D66" i="6"/>
  <c r="D67" i="6"/>
  <c r="D68" i="6"/>
  <c r="D76" i="6"/>
  <c r="D77" i="6"/>
  <c r="D78" i="6"/>
  <c r="D79" i="6"/>
  <c r="D96" i="6"/>
  <c r="D98" i="6"/>
  <c r="D99" i="6"/>
  <c r="D100" i="6"/>
  <c r="D101" i="6"/>
  <c r="E137" i="6"/>
  <c r="E138" i="6"/>
  <c r="E139" i="6"/>
  <c r="E146" i="6"/>
  <c r="E147" i="6"/>
  <c r="E148" i="6"/>
  <c r="E149" i="6"/>
  <c r="E150" i="6"/>
  <c r="E151" i="6"/>
  <c r="E140" i="6"/>
  <c r="E141" i="6"/>
  <c r="E142" i="6"/>
  <c r="E127" i="6"/>
  <c r="E126" i="6"/>
  <c r="E144" i="6"/>
  <c r="E152" i="6"/>
  <c r="E153" i="6"/>
  <c r="E159" i="6"/>
  <c r="E160" i="6"/>
  <c r="E161" i="6"/>
  <c r="E162" i="6"/>
  <c r="E163" i="6"/>
  <c r="E122" i="6"/>
  <c r="E123" i="6"/>
  <c r="E135" i="6"/>
  <c r="E136" i="6"/>
  <c r="F41" i="6"/>
  <c r="H41" i="6" s="1"/>
  <c r="F42" i="6"/>
  <c r="H42" i="6" s="1"/>
  <c r="F43" i="6"/>
  <c r="H43" i="6" s="1"/>
  <c r="F44" i="6"/>
  <c r="H44" i="6" s="1"/>
  <c r="F56" i="6"/>
  <c r="I56" i="6" s="1"/>
  <c r="F57" i="6"/>
  <c r="F58" i="6"/>
  <c r="I58" i="6" s="1"/>
  <c r="F59" i="6"/>
  <c r="I59" i="6" s="1"/>
  <c r="F62" i="6"/>
  <c r="F63" i="6"/>
  <c r="H63" i="6" s="1"/>
  <c r="F64" i="6"/>
  <c r="H64" i="6" s="1"/>
  <c r="F65" i="6"/>
  <c r="I65" i="6" s="1"/>
  <c r="F66" i="6"/>
  <c r="H66" i="6" s="1"/>
  <c r="F67" i="6"/>
  <c r="H67" i="6" s="1"/>
  <c r="F68" i="6"/>
  <c r="H68" i="6" s="1"/>
  <c r="F76" i="6"/>
  <c r="H76" i="6" s="1"/>
  <c r="F77" i="6"/>
  <c r="F78" i="6"/>
  <c r="H78" i="6" s="1"/>
  <c r="F79" i="6"/>
  <c r="I79" i="6" s="1"/>
  <c r="F96" i="6"/>
  <c r="H96" i="6" s="1"/>
  <c r="F98" i="6"/>
  <c r="H98" i="6" s="1"/>
  <c r="F99" i="6"/>
  <c r="I99" i="6" s="1"/>
  <c r="F100" i="6"/>
  <c r="I100" i="6" s="1"/>
  <c r="F101" i="6"/>
  <c r="E41" i="6"/>
  <c r="E42" i="6"/>
  <c r="E43" i="6"/>
  <c r="E44" i="6"/>
  <c r="E56" i="6"/>
  <c r="E57" i="6"/>
  <c r="E58" i="6"/>
  <c r="E59" i="6"/>
  <c r="E62" i="6"/>
  <c r="E63" i="6"/>
  <c r="E64" i="6"/>
  <c r="E65" i="6"/>
  <c r="E66" i="6"/>
  <c r="E67" i="6"/>
  <c r="E68" i="6"/>
  <c r="E76" i="6"/>
  <c r="E77" i="6"/>
  <c r="E78" i="6"/>
  <c r="E79" i="6"/>
  <c r="E96" i="6"/>
  <c r="E98" i="6"/>
  <c r="E99" i="6"/>
  <c r="E100" i="6"/>
  <c r="E101" i="6"/>
  <c r="D41" i="6"/>
  <c r="D42" i="6"/>
  <c r="D43" i="6"/>
  <c r="D44" i="6"/>
  <c r="D28" i="6"/>
  <c r="D19" i="6"/>
  <c r="D32" i="6"/>
  <c r="D33" i="6"/>
  <c r="D34" i="6"/>
  <c r="D39" i="6"/>
  <c r="F28" i="6"/>
  <c r="H28" i="6" s="1"/>
  <c r="F19" i="6"/>
  <c r="H19" i="6" s="1"/>
  <c r="F32" i="6"/>
  <c r="H32" i="6" s="1"/>
  <c r="F33" i="6"/>
  <c r="I33" i="6" s="1"/>
  <c r="F34" i="6"/>
  <c r="I34" i="6" s="1"/>
  <c r="F39" i="6"/>
  <c r="H39" i="6" s="1"/>
  <c r="E19" i="6"/>
  <c r="E32" i="6"/>
  <c r="E33" i="6"/>
  <c r="E34" i="6"/>
  <c r="E39" i="6"/>
  <c r="E28" i="6"/>
  <c r="H12" i="7"/>
  <c r="K9" i="7"/>
  <c r="M25" i="7"/>
  <c r="M26" i="7"/>
  <c r="I39" i="7"/>
  <c r="H37" i="7"/>
  <c r="L37" i="7"/>
  <c r="H36" i="7"/>
  <c r="I35" i="7"/>
  <c r="K35" i="7"/>
  <c r="G34" i="7"/>
  <c r="J34" i="7"/>
  <c r="H33" i="7"/>
  <c r="G33" i="7"/>
  <c r="J33" i="7"/>
  <c r="L33" i="7"/>
  <c r="H32" i="7"/>
  <c r="I32" i="7"/>
  <c r="I50" i="7"/>
  <c r="K50" i="7"/>
  <c r="H50" i="7"/>
  <c r="L50" i="7"/>
  <c r="J50" i="7"/>
  <c r="G50" i="7"/>
  <c r="I48" i="7"/>
  <c r="K48" i="7"/>
  <c r="H48" i="7"/>
  <c r="L48" i="7"/>
  <c r="G49" i="7"/>
  <c r="H49" i="7"/>
  <c r="J49" i="7"/>
  <c r="L49" i="7"/>
  <c r="I49" i="7"/>
  <c r="K49" i="7"/>
  <c r="I46" i="7"/>
  <c r="K46" i="7"/>
  <c r="L45" i="7"/>
  <c r="H45" i="7"/>
  <c r="I45" i="7"/>
  <c r="K45" i="7"/>
  <c r="G45" i="7"/>
  <c r="J45" i="7"/>
  <c r="K44" i="7"/>
  <c r="H44" i="7"/>
  <c r="L44" i="7"/>
  <c r="I43" i="7"/>
  <c r="K43" i="7"/>
  <c r="J42" i="7"/>
  <c r="I42" i="7"/>
  <c r="H42" i="7"/>
  <c r="L42" i="7"/>
  <c r="K42" i="7"/>
  <c r="K41" i="7"/>
  <c r="G41" i="7"/>
  <c r="J41" i="7"/>
  <c r="L40" i="7"/>
  <c r="H40" i="7"/>
  <c r="K40" i="7"/>
  <c r="G40" i="7"/>
  <c r="J40" i="7"/>
  <c r="K39" i="7"/>
  <c r="G39" i="7"/>
  <c r="J39" i="7"/>
  <c r="G38" i="7"/>
  <c r="J38" i="7"/>
  <c r="H38" i="7"/>
  <c r="L38" i="7"/>
  <c r="J37" i="7"/>
  <c r="L36" i="7"/>
  <c r="J36" i="7"/>
  <c r="I36" i="7"/>
  <c r="K36" i="7"/>
  <c r="H34" i="7"/>
  <c r="L34" i="7"/>
  <c r="L32" i="7"/>
  <c r="K32" i="7"/>
  <c r="H25" i="7"/>
  <c r="G31" i="7"/>
  <c r="J31" i="7"/>
  <c r="G30" i="7"/>
  <c r="K31" i="7"/>
  <c r="I31" i="7"/>
  <c r="G25" i="7"/>
  <c r="G27" i="7"/>
  <c r="J27" i="7"/>
  <c r="J25" i="7"/>
  <c r="I28" i="7"/>
  <c r="H29" i="7"/>
  <c r="I30" i="7"/>
  <c r="K30" i="7"/>
  <c r="J30" i="7"/>
  <c r="L25" i="7"/>
  <c r="H28" i="7"/>
  <c r="M24" i="7"/>
  <c r="H24" i="7"/>
  <c r="L24" i="7"/>
  <c r="I24" i="7"/>
  <c r="K24" i="7"/>
  <c r="K29" i="7"/>
  <c r="I29" i="7"/>
  <c r="L29" i="7"/>
  <c r="J29" i="7"/>
  <c r="L119" i="6"/>
  <c r="L26" i="7"/>
  <c r="G26" i="7"/>
  <c r="J26" i="7"/>
  <c r="I26" i="7"/>
  <c r="K26" i="7"/>
  <c r="L28" i="7"/>
  <c r="K28" i="7"/>
  <c r="H27" i="7"/>
  <c r="L27" i="7"/>
  <c r="M23" i="7"/>
  <c r="N119" i="6"/>
  <c r="O119" i="6"/>
  <c r="M119" i="6"/>
  <c r="I70" i="6"/>
  <c r="H22" i="6"/>
  <c r="M107" i="6" l="1"/>
  <c r="I46" i="6"/>
  <c r="H105" i="6"/>
  <c r="I106" i="6"/>
  <c r="O107" i="6"/>
  <c r="H21" i="7"/>
  <c r="L21" i="7" s="1"/>
  <c r="I23" i="7"/>
  <c r="K23" i="7" s="1"/>
  <c r="O23" i="7" s="1"/>
  <c r="G23" i="7"/>
  <c r="J23" i="7" s="1"/>
  <c r="L23" i="7"/>
  <c r="H22" i="7"/>
  <c r="L22" i="7" s="1"/>
  <c r="I22" i="7"/>
  <c r="K22" i="7" s="1"/>
  <c r="O22" i="7" s="1"/>
  <c r="G22" i="7"/>
  <c r="J22" i="7" s="1"/>
  <c r="G20" i="7"/>
  <c r="J20" i="7" s="1"/>
  <c r="M49" i="6"/>
  <c r="M52" i="6"/>
  <c r="J104" i="6"/>
  <c r="O52" i="6"/>
  <c r="N52" i="6"/>
  <c r="K52" i="6"/>
  <c r="L52" i="6"/>
  <c r="O108" i="6"/>
  <c r="M108" i="6"/>
  <c r="G21" i="7"/>
  <c r="J21" i="7" s="1"/>
  <c r="I21" i="7"/>
  <c r="K21" i="7" s="1"/>
  <c r="O21" i="7" s="1"/>
  <c r="I20" i="7"/>
  <c r="K20" i="7" s="1"/>
  <c r="H20" i="7"/>
  <c r="L20" i="7" s="1"/>
  <c r="N107" i="6"/>
  <c r="H80" i="6"/>
  <c r="J80" i="6" s="1"/>
  <c r="K80" i="6" s="1"/>
  <c r="I48" i="6"/>
  <c r="N48" i="6" s="1"/>
  <c r="H106" i="6"/>
  <c r="I92" i="6"/>
  <c r="N92" i="6" s="1"/>
  <c r="O110" i="6"/>
  <c r="N110" i="6"/>
  <c r="M110" i="6"/>
  <c r="H124" i="6"/>
  <c r="J124" i="6" s="1"/>
  <c r="N124" i="6" s="1"/>
  <c r="H131" i="6"/>
  <c r="J131" i="6" s="1"/>
  <c r="O131" i="6" s="1"/>
  <c r="H154" i="6"/>
  <c r="J154" i="6" s="1"/>
  <c r="O154" i="6" s="1"/>
  <c r="I91" i="6"/>
  <c r="M91" i="6" s="1"/>
  <c r="I156" i="6"/>
  <c r="J156" i="6" s="1"/>
  <c r="L156" i="6" s="1"/>
  <c r="H116" i="6"/>
  <c r="J116" i="6" s="1"/>
  <c r="L116" i="6" s="1"/>
  <c r="N108" i="6"/>
  <c r="H94" i="6"/>
  <c r="M94" i="6" s="1"/>
  <c r="H88" i="6"/>
  <c r="M88" i="6" s="1"/>
  <c r="H143" i="6"/>
  <c r="J143" i="6" s="1"/>
  <c r="O143" i="6" s="1"/>
  <c r="H61" i="6"/>
  <c r="J61" i="6" s="1"/>
  <c r="H147" i="6"/>
  <c r="J147" i="6" s="1"/>
  <c r="N147" i="6" s="1"/>
  <c r="H46" i="6"/>
  <c r="I20" i="6"/>
  <c r="J20" i="6" s="1"/>
  <c r="K20" i="6" s="1"/>
  <c r="I125" i="6"/>
  <c r="J125" i="6" s="1"/>
  <c r="M125" i="6" s="1"/>
  <c r="I93" i="6"/>
  <c r="O93" i="6" s="1"/>
  <c r="H144" i="6"/>
  <c r="J144" i="6" s="1"/>
  <c r="L144" i="6" s="1"/>
  <c r="H141" i="6"/>
  <c r="J141" i="6" s="1"/>
  <c r="L141" i="6" s="1"/>
  <c r="H160" i="6"/>
  <c r="J160" i="6" s="1"/>
  <c r="M160" i="6" s="1"/>
  <c r="M22" i="6"/>
  <c r="I43" i="6"/>
  <c r="N43" i="6" s="1"/>
  <c r="I138" i="6"/>
  <c r="J138" i="6" s="1"/>
  <c r="O138" i="6" s="1"/>
  <c r="I63" i="6"/>
  <c r="N63" i="6" s="1"/>
  <c r="H120" i="6"/>
  <c r="J120" i="6" s="1"/>
  <c r="M120" i="6" s="1"/>
  <c r="H58" i="6"/>
  <c r="M58" i="6" s="1"/>
  <c r="I42" i="6"/>
  <c r="J42" i="6" s="1"/>
  <c r="I130" i="6"/>
  <c r="J130" i="6" s="1"/>
  <c r="O130" i="6" s="1"/>
  <c r="I142" i="6"/>
  <c r="J142" i="6" s="1"/>
  <c r="H85" i="6"/>
  <c r="M85" i="6" s="1"/>
  <c r="M53" i="6"/>
  <c r="H161" i="6"/>
  <c r="J161" i="6" s="1"/>
  <c r="H155" i="6"/>
  <c r="J155" i="6" s="1"/>
  <c r="N155" i="6" s="1"/>
  <c r="I98" i="6"/>
  <c r="M98" i="6" s="1"/>
  <c r="H159" i="6"/>
  <c r="J159" i="6" s="1"/>
  <c r="I140" i="6"/>
  <c r="J140" i="6" s="1"/>
  <c r="N140" i="6" s="1"/>
  <c r="I96" i="6"/>
  <c r="J96" i="6" s="1"/>
  <c r="K96" i="6" s="1"/>
  <c r="I64" i="6"/>
  <c r="J64" i="6" s="1"/>
  <c r="K64" i="6" s="1"/>
  <c r="I132" i="6"/>
  <c r="J132" i="6" s="1"/>
  <c r="O132" i="6" s="1"/>
  <c r="I84" i="6"/>
  <c r="L84" i="6" s="1"/>
  <c r="H100" i="6"/>
  <c r="J100" i="6" s="1"/>
  <c r="K100" i="6" s="1"/>
  <c r="I78" i="6"/>
  <c r="J78" i="6" s="1"/>
  <c r="K78" i="6" s="1"/>
  <c r="I76" i="6"/>
  <c r="J76" i="6" s="1"/>
  <c r="K76" i="6" s="1"/>
  <c r="I35" i="6"/>
  <c r="J35" i="6" s="1"/>
  <c r="K35" i="6" s="1"/>
  <c r="H151" i="6"/>
  <c r="J151" i="6" s="1"/>
  <c r="M151" i="6" s="1"/>
  <c r="H65" i="6"/>
  <c r="L65" i="6" s="1"/>
  <c r="H34" i="6"/>
  <c r="M34" i="6" s="1"/>
  <c r="I28" i="6"/>
  <c r="I19" i="6"/>
  <c r="N19" i="6" s="1"/>
  <c r="J22" i="6"/>
  <c r="K22" i="6" s="1"/>
  <c r="M70" i="6"/>
  <c r="H56" i="6"/>
  <c r="L56" i="6" s="1"/>
  <c r="H153" i="6"/>
  <c r="J153" i="6" s="1"/>
  <c r="L153" i="6" s="1"/>
  <c r="I97" i="6"/>
  <c r="L97" i="6" s="1"/>
  <c r="I163" i="6"/>
  <c r="J163" i="6" s="1"/>
  <c r="L163" i="6" s="1"/>
  <c r="I39" i="6"/>
  <c r="O39" i="6" s="1"/>
  <c r="H126" i="6"/>
  <c r="J126" i="6" s="1"/>
  <c r="L126" i="6" s="1"/>
  <c r="J70" i="6"/>
  <c r="K70" i="6" s="1"/>
  <c r="I123" i="6"/>
  <c r="H135" i="6"/>
  <c r="J135" i="6" s="1"/>
  <c r="L135" i="6" s="1"/>
  <c r="H99" i="6"/>
  <c r="L99" i="6" s="1"/>
  <c r="I83" i="6"/>
  <c r="M83" i="6" s="1"/>
  <c r="L49" i="6"/>
  <c r="I129" i="6"/>
  <c r="J129" i="6" s="1"/>
  <c r="M129" i="6" s="1"/>
  <c r="H113" i="6"/>
  <c r="J113" i="6" s="1"/>
  <c r="H59" i="6"/>
  <c r="L59" i="6" s="1"/>
  <c r="O49" i="6"/>
  <c r="N49" i="6"/>
  <c r="H162" i="6"/>
  <c r="J162" i="6" s="1"/>
  <c r="M162" i="6" s="1"/>
  <c r="K49" i="6"/>
  <c r="I68" i="6"/>
  <c r="L68" i="6" s="1"/>
  <c r="I105" i="6"/>
  <c r="H139" i="6"/>
  <c r="J139" i="6" s="1"/>
  <c r="N139" i="6" s="1"/>
  <c r="H133" i="6"/>
  <c r="L70" i="6"/>
  <c r="H114" i="6"/>
  <c r="I41" i="6"/>
  <c r="M41" i="6" s="1"/>
  <c r="M50" i="6"/>
  <c r="H33" i="6"/>
  <c r="O33" i="6" s="1"/>
  <c r="H21" i="6"/>
  <c r="M21" i="6" s="1"/>
  <c r="I44" i="6"/>
  <c r="J44" i="6" s="1"/>
  <c r="I152" i="6"/>
  <c r="J152" i="6" s="1"/>
  <c r="I67" i="6"/>
  <c r="J67" i="6" s="1"/>
  <c r="K67" i="6" s="1"/>
  <c r="H149" i="6"/>
  <c r="I90" i="6"/>
  <c r="M90" i="6" s="1"/>
  <c r="M54" i="6"/>
  <c r="I136" i="6"/>
  <c r="J136" i="6" s="1"/>
  <c r="O136" i="6" s="1"/>
  <c r="I31" i="6"/>
  <c r="M21" i="7" s="1"/>
  <c r="I111" i="6"/>
  <c r="J111" i="6" s="1"/>
  <c r="I32" i="6"/>
  <c r="O32" i="6" s="1"/>
  <c r="H89" i="6"/>
  <c r="L89" i="6" s="1"/>
  <c r="H86" i="6"/>
  <c r="N86" i="6" s="1"/>
  <c r="H72" i="6"/>
  <c r="M72" i="6" s="1"/>
  <c r="H77" i="6"/>
  <c r="I77" i="6"/>
  <c r="H57" i="6"/>
  <c r="I57" i="6"/>
  <c r="H146" i="6"/>
  <c r="I146" i="6"/>
  <c r="I122" i="6"/>
  <c r="J122" i="6" s="1"/>
  <c r="O22" i="6"/>
  <c r="L22" i="6"/>
  <c r="N22" i="6"/>
  <c r="I71" i="6"/>
  <c r="H71" i="6"/>
  <c r="H62" i="6"/>
  <c r="I62" i="6"/>
  <c r="H150" i="6"/>
  <c r="O70" i="6"/>
  <c r="N70" i="6"/>
  <c r="H101" i="6"/>
  <c r="I101" i="6"/>
  <c r="H79" i="6"/>
  <c r="N79" i="6" s="1"/>
  <c r="H127" i="6"/>
  <c r="I127" i="6"/>
  <c r="I137" i="6"/>
  <c r="H137" i="6"/>
  <c r="I157" i="6"/>
  <c r="H157" i="6"/>
  <c r="I66" i="6"/>
  <c r="I148" i="6"/>
  <c r="H148" i="6"/>
  <c r="I128" i="6"/>
  <c r="H87" i="6"/>
  <c r="J46" i="6" l="1"/>
  <c r="K46" i="6" s="1"/>
  <c r="J106" i="6"/>
  <c r="K106" i="6" s="1"/>
  <c r="N28" i="6"/>
  <c r="M22" i="7"/>
  <c r="N31" i="6"/>
  <c r="M20" i="7"/>
  <c r="J51" i="7"/>
  <c r="L51" i="7"/>
  <c r="M54" i="7" s="1"/>
  <c r="L55" i="7" s="1"/>
  <c r="K51" i="7"/>
  <c r="O20" i="7"/>
  <c r="O51" i="7" s="1"/>
  <c r="L52" i="7" s="1"/>
  <c r="M80" i="6"/>
  <c r="J94" i="6"/>
  <c r="K94" i="6" s="1"/>
  <c r="N80" i="6"/>
  <c r="O80" i="6"/>
  <c r="L80" i="6"/>
  <c r="O92" i="6"/>
  <c r="L92" i="6"/>
  <c r="M92" i="6"/>
  <c r="J92" i="6"/>
  <c r="K92" i="6" s="1"/>
  <c r="O48" i="6"/>
  <c r="L48" i="6"/>
  <c r="M48" i="6"/>
  <c r="J48" i="6"/>
  <c r="K48" i="6" s="1"/>
  <c r="L46" i="6"/>
  <c r="N94" i="6"/>
  <c r="J91" i="6"/>
  <c r="K91" i="6" s="1"/>
  <c r="L91" i="6"/>
  <c r="N91" i="6"/>
  <c r="O91" i="6"/>
  <c r="O94" i="6"/>
  <c r="L94" i="6"/>
  <c r="M46" i="6"/>
  <c r="O46" i="6"/>
  <c r="L88" i="6"/>
  <c r="N61" i="6"/>
  <c r="O88" i="6"/>
  <c r="N88" i="6"/>
  <c r="J88" i="6"/>
  <c r="K88" i="6" s="1"/>
  <c r="L20" i="6"/>
  <c r="K61" i="6"/>
  <c r="O61" i="6"/>
  <c r="L61" i="6"/>
  <c r="M61" i="6"/>
  <c r="O20" i="6"/>
  <c r="N20" i="6"/>
  <c r="M20" i="6"/>
  <c r="L93" i="6"/>
  <c r="N93" i="6"/>
  <c r="J93" i="6"/>
  <c r="K93" i="6" s="1"/>
  <c r="M93" i="6"/>
  <c r="L43" i="6"/>
  <c r="L155" i="6"/>
  <c r="J43" i="6"/>
  <c r="K43" i="6" s="1"/>
  <c r="N142" i="6"/>
  <c r="O43" i="6"/>
  <c r="M43" i="6"/>
  <c r="N161" i="6"/>
  <c r="J63" i="6"/>
  <c r="K63" i="6" s="1"/>
  <c r="O142" i="6"/>
  <c r="J58" i="6"/>
  <c r="K58" i="6" s="1"/>
  <c r="O58" i="6"/>
  <c r="O161" i="6"/>
  <c r="L63" i="6"/>
  <c r="M161" i="6"/>
  <c r="O63" i="6"/>
  <c r="L161" i="6"/>
  <c r="N34" i="6"/>
  <c r="M63" i="6"/>
  <c r="L100" i="6"/>
  <c r="L142" i="6"/>
  <c r="O100" i="6"/>
  <c r="L78" i="6"/>
  <c r="L34" i="6"/>
  <c r="K53" i="6"/>
  <c r="J34" i="6"/>
  <c r="K34" i="6" s="1"/>
  <c r="N42" i="6"/>
  <c r="K42" i="6"/>
  <c r="L58" i="6"/>
  <c r="M142" i="6"/>
  <c r="O34" i="6"/>
  <c r="N58" i="6"/>
  <c r="O42" i="6"/>
  <c r="M42" i="6"/>
  <c r="L42" i="6"/>
  <c r="N53" i="6"/>
  <c r="O85" i="6"/>
  <c r="L96" i="6"/>
  <c r="N85" i="6"/>
  <c r="L85" i="6"/>
  <c r="J85" i="6"/>
  <c r="K85" i="6" s="1"/>
  <c r="O53" i="6"/>
  <c r="L53" i="6"/>
  <c r="L76" i="6"/>
  <c r="M155" i="6"/>
  <c r="N35" i="6"/>
  <c r="O155" i="6"/>
  <c r="L98" i="6"/>
  <c r="O28" i="6"/>
  <c r="M28" i="6"/>
  <c r="M99" i="6"/>
  <c r="J99" i="6"/>
  <c r="K99" i="6" s="1"/>
  <c r="M100" i="6"/>
  <c r="N100" i="6"/>
  <c r="L28" i="6"/>
  <c r="O96" i="6"/>
  <c r="N96" i="6"/>
  <c r="N98" i="6"/>
  <c r="J98" i="6"/>
  <c r="K98" i="6" s="1"/>
  <c r="M76" i="6"/>
  <c r="O76" i="6"/>
  <c r="N76" i="6"/>
  <c r="O98" i="6"/>
  <c r="O19" i="6"/>
  <c r="O31" i="6"/>
  <c r="J33" i="6"/>
  <c r="K33" i="6" s="1"/>
  <c r="M33" i="6"/>
  <c r="J28" i="6"/>
  <c r="K28" i="6" s="1"/>
  <c r="M96" i="6"/>
  <c r="N39" i="6"/>
  <c r="M19" i="6"/>
  <c r="J19" i="6"/>
  <c r="K19" i="6" s="1"/>
  <c r="L160" i="6"/>
  <c r="O56" i="6"/>
  <c r="M124" i="6"/>
  <c r="L35" i="6"/>
  <c r="M35" i="6"/>
  <c r="L64" i="6"/>
  <c r="N113" i="6"/>
  <c r="N160" i="6"/>
  <c r="N56" i="6"/>
  <c r="L130" i="6"/>
  <c r="M78" i="6"/>
  <c r="L72" i="6"/>
  <c r="O90" i="6"/>
  <c r="O124" i="6"/>
  <c r="M97" i="6"/>
  <c r="J90" i="6"/>
  <c r="K90" i="6" s="1"/>
  <c r="N84" i="6"/>
  <c r="J84" i="6"/>
  <c r="K84" i="6" s="1"/>
  <c r="L90" i="6"/>
  <c r="M84" i="6"/>
  <c r="N78" i="6"/>
  <c r="O65" i="6"/>
  <c r="O135" i="6"/>
  <c r="N33" i="6"/>
  <c r="O84" i="6"/>
  <c r="L39" i="6"/>
  <c r="O99" i="6"/>
  <c r="O78" i="6"/>
  <c r="J65" i="6"/>
  <c r="K65" i="6" s="1"/>
  <c r="L19" i="6"/>
  <c r="L124" i="6"/>
  <c r="O97" i="6"/>
  <c r="N64" i="6"/>
  <c r="J59" i="6"/>
  <c r="K59" i="6" s="1"/>
  <c r="M65" i="6"/>
  <c r="L54" i="6"/>
  <c r="N99" i="6"/>
  <c r="N65" i="6"/>
  <c r="O64" i="6"/>
  <c r="M64" i="6"/>
  <c r="J39" i="6"/>
  <c r="K39" i="6" s="1"/>
  <c r="O35" i="6"/>
  <c r="M113" i="6"/>
  <c r="N144" i="6"/>
  <c r="M56" i="6"/>
  <c r="O113" i="6"/>
  <c r="N130" i="6"/>
  <c r="J56" i="6"/>
  <c r="K56" i="6" s="1"/>
  <c r="L139" i="6"/>
  <c r="L113" i="6"/>
  <c r="M68" i="6"/>
  <c r="J97" i="6"/>
  <c r="K97" i="6" s="1"/>
  <c r="O68" i="6"/>
  <c r="M67" i="6"/>
  <c r="J68" i="6"/>
  <c r="K68" i="6" s="1"/>
  <c r="O160" i="6"/>
  <c r="N67" i="6"/>
  <c r="N59" i="6"/>
  <c r="O59" i="6"/>
  <c r="N97" i="6"/>
  <c r="M59" i="6"/>
  <c r="N68" i="6"/>
  <c r="O139" i="6"/>
  <c r="L67" i="6"/>
  <c r="N72" i="6"/>
  <c r="N120" i="6"/>
  <c r="N131" i="6"/>
  <c r="M39" i="6"/>
  <c r="O50" i="6"/>
  <c r="J123" i="6"/>
  <c r="M123" i="6" s="1"/>
  <c r="O44" i="6"/>
  <c r="L132" i="6"/>
  <c r="N135" i="6"/>
  <c r="O86" i="6"/>
  <c r="L50" i="6"/>
  <c r="K50" i="6"/>
  <c r="O21" i="6"/>
  <c r="N50" i="6"/>
  <c r="L44" i="6"/>
  <c r="N138" i="6"/>
  <c r="N83" i="6"/>
  <c r="M138" i="6"/>
  <c r="M116" i="6"/>
  <c r="J114" i="6"/>
  <c r="N114" i="6" s="1"/>
  <c r="M86" i="6"/>
  <c r="N44" i="6"/>
  <c r="O163" i="6"/>
  <c r="N162" i="6"/>
  <c r="J86" i="6"/>
  <c r="K86" i="6" s="1"/>
  <c r="M44" i="6"/>
  <c r="N41" i="6"/>
  <c r="J83" i="6"/>
  <c r="K83" i="6" s="1"/>
  <c r="L21" i="6"/>
  <c r="M144" i="6"/>
  <c r="O67" i="6"/>
  <c r="L33" i="6"/>
  <c r="L138" i="6"/>
  <c r="N156" i="6"/>
  <c r="M163" i="6"/>
  <c r="J57" i="6"/>
  <c r="K57" i="6" s="1"/>
  <c r="O162" i="6"/>
  <c r="O144" i="6"/>
  <c r="J41" i="6"/>
  <c r="K41" i="6" s="1"/>
  <c r="O41" i="6"/>
  <c r="L162" i="6"/>
  <c r="L41" i="6"/>
  <c r="J105" i="6"/>
  <c r="K105" i="6" s="1"/>
  <c r="O101" i="6"/>
  <c r="K44" i="6"/>
  <c r="L86" i="6"/>
  <c r="M135" i="6"/>
  <c r="O83" i="6"/>
  <c r="L83" i="6"/>
  <c r="N21" i="6"/>
  <c r="J21" i="6"/>
  <c r="K21" i="6" s="1"/>
  <c r="M152" i="6"/>
  <c r="O152" i="6"/>
  <c r="J31" i="6"/>
  <c r="K31" i="6" s="1"/>
  <c r="N152" i="6"/>
  <c r="N143" i="6"/>
  <c r="M89" i="6"/>
  <c r="N54" i="6"/>
  <c r="O120" i="6"/>
  <c r="L152" i="6"/>
  <c r="L120" i="6"/>
  <c r="O89" i="6"/>
  <c r="K54" i="6"/>
  <c r="L151" i="6"/>
  <c r="L62" i="6"/>
  <c r="N151" i="6"/>
  <c r="O54" i="6"/>
  <c r="M130" i="6"/>
  <c r="N89" i="6"/>
  <c r="J72" i="6"/>
  <c r="K72" i="6" s="1"/>
  <c r="J133" i="6"/>
  <c r="N133" i="6" s="1"/>
  <c r="O71" i="6"/>
  <c r="O151" i="6"/>
  <c r="O72" i="6"/>
  <c r="J146" i="6"/>
  <c r="N146" i="6" s="1"/>
  <c r="M31" i="6"/>
  <c r="J89" i="6"/>
  <c r="K89" i="6" s="1"/>
  <c r="N90" i="6"/>
  <c r="J32" i="6"/>
  <c r="K32" i="6" s="1"/>
  <c r="J137" i="6"/>
  <c r="L137" i="6" s="1"/>
  <c r="N163" i="6"/>
  <c r="M32" i="6"/>
  <c r="L31" i="6"/>
  <c r="L32" i="6"/>
  <c r="M141" i="6"/>
  <c r="O141" i="6"/>
  <c r="M156" i="6"/>
  <c r="N141" i="6"/>
  <c r="M139" i="6"/>
  <c r="M131" i="6"/>
  <c r="M143" i="6"/>
  <c r="L143" i="6"/>
  <c r="O147" i="6"/>
  <c r="M147" i="6"/>
  <c r="M132" i="6"/>
  <c r="O153" i="6"/>
  <c r="N32" i="6"/>
  <c r="M62" i="6"/>
  <c r="J62" i="6"/>
  <c r="K62" i="6" s="1"/>
  <c r="J149" i="6"/>
  <c r="L149" i="6" s="1"/>
  <c r="L147" i="6"/>
  <c r="L131" i="6"/>
  <c r="M122" i="6"/>
  <c r="N122" i="6"/>
  <c r="O156" i="6"/>
  <c r="N66" i="6"/>
  <c r="O66" i="6"/>
  <c r="L66" i="6"/>
  <c r="J66" i="6"/>
  <c r="K66" i="6" s="1"/>
  <c r="N136" i="6"/>
  <c r="M136" i="6"/>
  <c r="L136" i="6"/>
  <c r="J157" i="6"/>
  <c r="M157" i="6" s="1"/>
  <c r="J101" i="6"/>
  <c r="K101" i="6" s="1"/>
  <c r="N101" i="6"/>
  <c r="M101" i="6"/>
  <c r="L101" i="6"/>
  <c r="J150" i="6"/>
  <c r="L150" i="6" s="1"/>
  <c r="L57" i="6"/>
  <c r="N57" i="6"/>
  <c r="M57" i="6"/>
  <c r="N159" i="6"/>
  <c r="M159" i="6"/>
  <c r="N132" i="6"/>
  <c r="O159" i="6"/>
  <c r="M111" i="6"/>
  <c r="N111" i="6"/>
  <c r="L111" i="6"/>
  <c r="O111" i="6"/>
  <c r="J127" i="6"/>
  <c r="O127" i="6" s="1"/>
  <c r="O126" i="6"/>
  <c r="M126" i="6"/>
  <c r="N126" i="6"/>
  <c r="O129" i="6"/>
  <c r="N125" i="6"/>
  <c r="O125" i="6"/>
  <c r="L125" i="6"/>
  <c r="L77" i="6"/>
  <c r="J77" i="6"/>
  <c r="K77" i="6" s="1"/>
  <c r="M77" i="6"/>
  <c r="O77" i="6"/>
  <c r="N77" i="6"/>
  <c r="J148" i="6"/>
  <c r="N148" i="6" s="1"/>
  <c r="O79" i="6"/>
  <c r="M79" i="6"/>
  <c r="M140" i="6"/>
  <c r="O140" i="6"/>
  <c r="M154" i="6"/>
  <c r="L122" i="6"/>
  <c r="O57" i="6"/>
  <c r="J128" i="6"/>
  <c r="L128" i="6" s="1"/>
  <c r="N129" i="6"/>
  <c r="O122" i="6"/>
  <c r="L87" i="6"/>
  <c r="M87" i="6"/>
  <c r="O87" i="6"/>
  <c r="J87" i="6"/>
  <c r="K87" i="6" s="1"/>
  <c r="N87" i="6"/>
  <c r="J79" i="6"/>
  <c r="K79" i="6" s="1"/>
  <c r="O62" i="6"/>
  <c r="N62" i="6"/>
  <c r="M153" i="6"/>
  <c r="O116" i="6"/>
  <c r="N116" i="6"/>
  <c r="L79" i="6"/>
  <c r="N153" i="6"/>
  <c r="M66" i="6"/>
  <c r="N154" i="6"/>
  <c r="L154" i="6"/>
  <c r="M71" i="6"/>
  <c r="J71" i="6"/>
  <c r="K71" i="6" s="1"/>
  <c r="N71" i="6"/>
  <c r="L71" i="6"/>
  <c r="L129" i="6"/>
  <c r="L159" i="6"/>
  <c r="L140" i="6"/>
  <c r="N46" i="6" l="1"/>
  <c r="M106" i="6"/>
  <c r="L106" i="6"/>
  <c r="O106" i="6"/>
  <c r="N106" i="6"/>
  <c r="M51" i="7"/>
  <c r="L56" i="7" s="1"/>
  <c r="L53" i="7"/>
  <c r="M55" i="7"/>
  <c r="L146" i="6"/>
  <c r="O137" i="6"/>
  <c r="O146" i="6"/>
  <c r="N123" i="6"/>
  <c r="N137" i="6"/>
  <c r="M137" i="6"/>
  <c r="O114" i="6"/>
  <c r="L148" i="6"/>
  <c r="O123" i="6"/>
  <c r="M114" i="6"/>
  <c r="L114" i="6"/>
  <c r="L123" i="6"/>
  <c r="O148" i="6"/>
  <c r="L133" i="6"/>
  <c r="O105" i="6"/>
  <c r="N105" i="6"/>
  <c r="L105" i="6"/>
  <c r="M105" i="6"/>
  <c r="N127" i="6"/>
  <c r="M148" i="6"/>
  <c r="L127" i="6"/>
  <c r="M146" i="6"/>
  <c r="L157" i="6"/>
  <c r="M133" i="6"/>
  <c r="O133" i="6"/>
  <c r="O157" i="6"/>
  <c r="N157" i="6"/>
  <c r="N128" i="6"/>
  <c r="M128" i="6"/>
  <c r="O149" i="6"/>
  <c r="M149" i="6"/>
  <c r="N149" i="6"/>
  <c r="M150" i="6"/>
  <c r="M127" i="6"/>
  <c r="N150" i="6"/>
  <c r="O150" i="6"/>
  <c r="O128" i="6"/>
  <c r="L57" i="7" l="1"/>
  <c r="L58" i="7" s="1"/>
  <c r="L59" i="7" s="1"/>
  <c r="L61" i="7"/>
  <c r="L6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mikela</author>
  </authors>
  <commentList>
    <comment ref="D7" authorId="0" shapeId="0" xr:uid="{00000000-0006-0000-0100-000001000000}">
      <text>
        <r>
          <rPr>
            <b/>
            <sz val="9"/>
            <color indexed="81"/>
            <rFont val="Tahoma"/>
            <family val="2"/>
          </rPr>
          <t>For office use:
Enter Invoice number</t>
        </r>
        <r>
          <rPr>
            <sz val="9"/>
            <color indexed="81"/>
            <rFont val="Tahoma"/>
            <family val="2"/>
          </rPr>
          <t xml:space="preserve">
</t>
        </r>
      </text>
    </comment>
  </commentList>
</comments>
</file>

<file path=xl/sharedStrings.xml><?xml version="1.0" encoding="utf-8"?>
<sst xmlns="http://schemas.openxmlformats.org/spreadsheetml/2006/main" count="19175" uniqueCount="2314">
  <si>
    <t>Product Description</t>
  </si>
  <si>
    <t>Product Name</t>
  </si>
  <si>
    <t>Volume Points</t>
  </si>
  <si>
    <t>Supervisor's Renewal Fee</t>
  </si>
  <si>
    <t>Order Form - Retail</t>
  </si>
  <si>
    <t xml:space="preserve">Distributor's Renewal Fee </t>
  </si>
  <si>
    <t>Qty</t>
  </si>
  <si>
    <t>Herbalife International, South Africa, LTD</t>
  </si>
  <si>
    <t xml:space="preserve">Mon. - Fri. 8:00am - 5:00pm </t>
  </si>
  <si>
    <t>discount</t>
  </si>
  <si>
    <t>p</t>
  </si>
  <si>
    <t>L</t>
  </si>
  <si>
    <t>A</t>
  </si>
  <si>
    <t>Earn Base</t>
  </si>
  <si>
    <t>N.R.G. - Nature's Raw Guarana Tea</t>
  </si>
  <si>
    <t>Herbalifeline</t>
  </si>
  <si>
    <t>**N.B. All prices are South African Rand Currency</t>
  </si>
  <si>
    <t>Button - Lose Weight Now, Ask Me How</t>
  </si>
  <si>
    <t xml:space="preserve">Tablet Crusher </t>
  </si>
  <si>
    <t xml:space="preserve">Retractable Tape Measure </t>
  </si>
  <si>
    <t>Fabric Tape Measure</t>
  </si>
  <si>
    <t xml:space="preserve">Mini Mixer </t>
  </si>
  <si>
    <t xml:space="preserve">Thermo Complete </t>
  </si>
  <si>
    <t>Product Code</t>
  </si>
  <si>
    <t>Cell Activator</t>
  </si>
  <si>
    <t xml:space="preserve">Tablet Box -XL Solid Translucent </t>
  </si>
  <si>
    <t>Herbalife Pencil</t>
  </si>
  <si>
    <t>P</t>
  </si>
  <si>
    <t>ENHANCERS</t>
  </si>
  <si>
    <t>HEALTHY SNACKING</t>
  </si>
  <si>
    <t>Protein Bars - Vanilla Almond (14 Bars per pack)</t>
  </si>
  <si>
    <t>Protein Bars - Chocolate Peanut (14 Bars per pack)</t>
  </si>
  <si>
    <t>Protein Bars - Citrus Lemon (14 Bars per pack)</t>
  </si>
  <si>
    <t>TARGETED PRODUCTS</t>
  </si>
  <si>
    <t>HAIR AND BODY CARE FOR ALL THE FAMILY</t>
  </si>
  <si>
    <t xml:space="preserve">            WHOLESALE LITERATURE</t>
  </si>
  <si>
    <t>Unit Price</t>
  </si>
  <si>
    <t>Niteworks-15 day</t>
  </si>
  <si>
    <t>Herbal Aloe Bath &amp; Body Bar</t>
  </si>
  <si>
    <t>P392</t>
  </si>
  <si>
    <t>P393</t>
  </si>
  <si>
    <t>Herbalife Gold Magnetic Pin</t>
  </si>
  <si>
    <t>Herbalife Silver Magnetic Pin</t>
  </si>
  <si>
    <t>HRBL/HFF Keyring</t>
  </si>
  <si>
    <t>C296</t>
  </si>
  <si>
    <t>P391</t>
  </si>
  <si>
    <t>Core Nutrition</t>
  </si>
  <si>
    <t>Personalized Protein Powder F3</t>
  </si>
  <si>
    <t>Fibre &amp; Herbs</t>
  </si>
  <si>
    <t>BROCHURES, BOOKLETS, FLYERS.</t>
  </si>
  <si>
    <t>CASA Herbalife</t>
  </si>
  <si>
    <t>FORMS</t>
  </si>
  <si>
    <t>MISCELLANEOUS ITEMS</t>
  </si>
  <si>
    <t>Standard International Business Pack - Nutritional in Tote Bag</t>
  </si>
  <si>
    <t xml:space="preserve">F1 Express Bar - Chocolate Chip </t>
  </si>
  <si>
    <t xml:space="preserve">F1 Express Bar - Red Berries and Yoghurt </t>
  </si>
  <si>
    <t>I Love Herbalife Magnetic Button</t>
  </si>
  <si>
    <t>Instant Herbal Beverage Original 100 grams</t>
  </si>
  <si>
    <t>Instant Herbal Beverage Original 50 grams</t>
  </si>
  <si>
    <t>Instant Herbal Beverage Lemon 50 grams</t>
  </si>
  <si>
    <t>Instant Herbal Beverage Rasberry 50 grams</t>
  </si>
  <si>
    <t>Instant Herbal Beverage Peach 50 grams</t>
  </si>
  <si>
    <t>CASA Herbalife Donation (Donations can be made in units R1.00)</t>
  </si>
  <si>
    <t>Midrand</t>
  </si>
  <si>
    <t>Durban</t>
  </si>
  <si>
    <t>Herbalife 24 Range</t>
  </si>
  <si>
    <t>F1 Sport - Vanilla Cream</t>
  </si>
  <si>
    <t>Rebuild Endurance - Vanilla</t>
  </si>
  <si>
    <t>Hydrate - Orange</t>
  </si>
  <si>
    <t>Prolong - Citrus</t>
  </si>
  <si>
    <t>Rebuild Strength - Chocolate</t>
  </si>
  <si>
    <t>Starter Kit</t>
  </si>
  <si>
    <t>750cc Sports Bottle</t>
  </si>
  <si>
    <t>24H Supershaker</t>
  </si>
  <si>
    <t>Herbal Aloe Concentrate Mango</t>
  </si>
  <si>
    <t>Aloe Drink - Concentrate, 473ml</t>
  </si>
  <si>
    <t>RETAIL</t>
  </si>
  <si>
    <t>0 - 2499</t>
  </si>
  <si>
    <t>2500 - 4999</t>
  </si>
  <si>
    <t>5000 - 9999</t>
  </si>
  <si>
    <t>Min</t>
  </si>
  <si>
    <t>Sliding Scale of Freight Charges- South Africa</t>
  </si>
  <si>
    <t>10000- &gt;</t>
  </si>
  <si>
    <t>Shipment</t>
  </si>
  <si>
    <t>Phone</t>
  </si>
  <si>
    <t>Internet</t>
  </si>
  <si>
    <t>Sat. - 8:00am - 12:00pm</t>
  </si>
  <si>
    <t>Walk In /Pick Up</t>
  </si>
  <si>
    <t>SKU</t>
  </si>
  <si>
    <r>
      <t>Liftoff -</t>
    </r>
    <r>
      <rPr>
        <i/>
        <sz val="12"/>
        <rFont val="CG Omega"/>
        <family val="2"/>
      </rPr>
      <t xml:space="preserve"> </t>
    </r>
    <r>
      <rPr>
        <sz val="12"/>
        <rFont val="CG Omega"/>
        <family val="2"/>
      </rPr>
      <t>Ignite-Me Orange flavour</t>
    </r>
  </si>
  <si>
    <r>
      <t xml:space="preserve">Liftoff - </t>
    </r>
    <r>
      <rPr>
        <sz val="12"/>
        <rFont val="CG Omega"/>
        <family val="2"/>
      </rPr>
      <t>Lemon-Lime Blast flavour</t>
    </r>
  </si>
  <si>
    <r>
      <t xml:space="preserve">                 </t>
    </r>
    <r>
      <rPr>
        <b/>
        <sz val="12"/>
        <rFont val="CG Omega"/>
        <family val="2"/>
      </rPr>
      <t>OUTER NUTRITION</t>
    </r>
  </si>
  <si>
    <r>
      <t>I</t>
    </r>
    <r>
      <rPr>
        <b/>
        <i/>
        <sz val="12"/>
        <rFont val="CG Omega"/>
        <family val="2"/>
      </rPr>
      <t>NTERNATIONAL BUSINESS PACKS AND RENEWAL FEES</t>
    </r>
  </si>
  <si>
    <t xml:space="preserve">             INNER NUTRITION</t>
  </si>
  <si>
    <t>Silver Pin Pack</t>
  </si>
  <si>
    <t>Bronze Pin Pack</t>
  </si>
  <si>
    <t>Gold Pin Pack</t>
  </si>
  <si>
    <t>Cape Town</t>
  </si>
  <si>
    <t>Visa</t>
  </si>
  <si>
    <t>American Express</t>
  </si>
  <si>
    <t>Saving</t>
  </si>
  <si>
    <t>Card</t>
  </si>
  <si>
    <t>EFT</t>
  </si>
  <si>
    <t>Straight</t>
  </si>
  <si>
    <t>Budget</t>
  </si>
  <si>
    <t>F1 Vanilla, Aloe Concentrate,Instant Herbal Beverage Original 50g's</t>
  </si>
  <si>
    <t>F1 Chocolate, Aloe Concentrate,Instant Herbal Beverage Original 50g's</t>
  </si>
  <si>
    <t>F1 Strawberry, Aloe Concentrate,Instant Herbal Beverage Original 50g's</t>
  </si>
  <si>
    <t>F1 Cookies &amp; Cream, Aloe Concentrate,Instant Herbal Beverage Original 50g's</t>
  </si>
  <si>
    <t>Herbal Aloe Hand &amp; Body Wash</t>
  </si>
  <si>
    <t>Herbal Aloe Everyday Soothing Hand and Body Lotion</t>
  </si>
  <si>
    <t>Herbal Aloe Strengthening Shampoo</t>
  </si>
  <si>
    <t>Herbal Aloe Strengthening Conditioner</t>
  </si>
  <si>
    <t>Shipping/Delivery</t>
  </si>
  <si>
    <t>Herbalife ID #</t>
  </si>
  <si>
    <t>Name</t>
  </si>
  <si>
    <t>Telephone #</t>
  </si>
  <si>
    <t>Order Date</t>
  </si>
  <si>
    <t>Order Month</t>
  </si>
  <si>
    <t>Order Type</t>
  </si>
  <si>
    <t>January</t>
  </si>
  <si>
    <t>February</t>
  </si>
  <si>
    <t>April</t>
  </si>
  <si>
    <t>May</t>
  </si>
  <si>
    <t>June</t>
  </si>
  <si>
    <t>July</t>
  </si>
  <si>
    <t>August</t>
  </si>
  <si>
    <t>September</t>
  </si>
  <si>
    <t>October</t>
  </si>
  <si>
    <t>November</t>
  </si>
  <si>
    <t>December</t>
  </si>
  <si>
    <t>Walk-in/Pick up</t>
  </si>
  <si>
    <t>Ladybrand</t>
  </si>
  <si>
    <t>Payment method</t>
  </si>
  <si>
    <t>Master</t>
  </si>
  <si>
    <t>Diners Club</t>
  </si>
  <si>
    <t>QTY</t>
  </si>
  <si>
    <t>Extended Price</t>
  </si>
  <si>
    <t>Extended VP's</t>
  </si>
  <si>
    <t>Unit VP's</t>
  </si>
  <si>
    <t>Discount</t>
  </si>
  <si>
    <r>
      <t>COMPANY REGISTRATION NUMBER</t>
    </r>
    <r>
      <rPr>
        <b/>
        <sz val="9"/>
        <rFont val="Arial"/>
        <family val="2"/>
      </rPr>
      <t>: 1995/008160/10</t>
    </r>
  </si>
  <si>
    <r>
      <t>V.A.T. REGISTRATION NUMBER:</t>
    </r>
    <r>
      <rPr>
        <b/>
        <sz val="9"/>
        <rFont val="Arial"/>
        <family val="2"/>
      </rPr>
      <t xml:space="preserve"> 4640151983</t>
    </r>
  </si>
  <si>
    <t>Total</t>
  </si>
  <si>
    <t>Discounted Retail</t>
  </si>
  <si>
    <t>Marketing Fund</t>
  </si>
  <si>
    <t>Net before VAT</t>
  </si>
  <si>
    <t>VAT</t>
  </si>
  <si>
    <t>Amount Due</t>
  </si>
  <si>
    <t>If ordered via Internet</t>
  </si>
  <si>
    <t>For warehouse use only:</t>
  </si>
  <si>
    <t>Picked by:</t>
  </si>
  <si>
    <t xml:space="preserve">Checked by: </t>
  </si>
  <si>
    <t>DS Name:</t>
  </si>
  <si>
    <t>DS Sign:</t>
  </si>
  <si>
    <t>U694</t>
  </si>
  <si>
    <t xml:space="preserve">IBP-branded Tote Bag </t>
  </si>
  <si>
    <t>V733</t>
  </si>
  <si>
    <t>V734</t>
  </si>
  <si>
    <t>V735</t>
  </si>
  <si>
    <t>V736</t>
  </si>
  <si>
    <t>V737</t>
  </si>
  <si>
    <t>V738</t>
  </si>
  <si>
    <t>V739</t>
  </si>
  <si>
    <t>V740</t>
  </si>
  <si>
    <t>V741</t>
  </si>
  <si>
    <t>V742</t>
  </si>
  <si>
    <t>March</t>
  </si>
  <si>
    <t>Have you had your shake today? Button - UK/IR/SF/ZM</t>
  </si>
  <si>
    <t>Wellness Coach Buttons</t>
  </si>
  <si>
    <t>CC</t>
  </si>
  <si>
    <t>Selling</t>
  </si>
  <si>
    <t xml:space="preserve">Stock </t>
  </si>
  <si>
    <t>Type</t>
  </si>
  <si>
    <t>Volume</t>
  </si>
  <si>
    <t>Retail</t>
  </si>
  <si>
    <t>Earn</t>
  </si>
  <si>
    <t>Description</t>
  </si>
  <si>
    <t>Points</t>
  </si>
  <si>
    <t>Price</t>
  </si>
  <si>
    <t>Base</t>
  </si>
  <si>
    <t>SF</t>
  </si>
  <si>
    <t>HERBAL ALOE CONCENTRATE</t>
  </si>
  <si>
    <t>1012SF</t>
  </si>
  <si>
    <t>EURO HERBAL ALOE CONCENTRATE</t>
  </si>
  <si>
    <t>0050SF</t>
  </si>
  <si>
    <t>THERMO COMPLETE (EU VERSION)</t>
  </si>
  <si>
    <t>0065SF</t>
  </si>
  <si>
    <t>HERBALIFELINE (NEW-IMPROVED)</t>
  </si>
  <si>
    <t>1105SF</t>
  </si>
  <si>
    <t>N.R.G. HERBAL TEA</t>
  </si>
  <si>
    <t>0104SF</t>
  </si>
  <si>
    <t>CELL ACTIVATOR</t>
  </si>
  <si>
    <t>HERBAL CONCENTRATE-50G</t>
  </si>
  <si>
    <t>HERBAL CONCENTRATE 100G</t>
  </si>
  <si>
    <t>1006SF</t>
  </si>
  <si>
    <t>CELL U LOSS  - UNIT</t>
  </si>
  <si>
    <t>1524SF</t>
  </si>
  <si>
    <t>ROSE OX</t>
  </si>
  <si>
    <t>1241SF</t>
  </si>
  <si>
    <t>NEW DIET-F#1 FRENCH VANILLA-UN</t>
  </si>
  <si>
    <t>1242SF</t>
  </si>
  <si>
    <t>NEW DIET-F#1 DUTCH CHOCOLAT-UN</t>
  </si>
  <si>
    <t>1243SF</t>
  </si>
  <si>
    <t>NEW DIET-F#1 WILD BERRY-UN</t>
  </si>
  <si>
    <t>1244SF</t>
  </si>
  <si>
    <t>NEW DIET-F#1 TROPICAL FRUIT-UN</t>
  </si>
  <si>
    <t>0146SF</t>
  </si>
  <si>
    <t>FORMULA 1-COOKIES AND CREAM</t>
  </si>
  <si>
    <t>GOURMET TOMATO SOUP</t>
  </si>
  <si>
    <t>0242SF</t>
  </si>
  <si>
    <t>PERSONALIZED PROTEIN POWDER</t>
  </si>
  <si>
    <t>THERMO BEV LEMON 50GM-UN</t>
  </si>
  <si>
    <t>THERMO BEV RASPBERRY 50GM-UN</t>
  </si>
  <si>
    <t>THERMO BEV PEACH 50GM-UN</t>
  </si>
  <si>
    <t>0258SF</t>
  </si>
  <si>
    <t>EU PROTEIN BAR-VAN ALMOND-UN</t>
  </si>
  <si>
    <t>0259SF</t>
  </si>
  <si>
    <t>CHOCOLATE PEANUT BAR</t>
  </si>
  <si>
    <t>0260SF</t>
  </si>
  <si>
    <t>EU PROTEIN BAR-CITRUS LEMON-UN</t>
  </si>
  <si>
    <t>3070SF</t>
  </si>
  <si>
    <t>JOINT RELIEF TABLETS - UNIT</t>
  </si>
  <si>
    <t>HERBAL ALOE CONCENTRATE - MANGO</t>
  </si>
  <si>
    <t>1432V1</t>
  </si>
  <si>
    <t>F#1 DAILY SPORT-VANILA</t>
  </si>
  <si>
    <t>1433V1</t>
  </si>
  <si>
    <t>PRO SPORT HYDRATE</t>
  </si>
  <si>
    <t>1435SF</t>
  </si>
  <si>
    <t>PRO SPORT PROLONG</t>
  </si>
  <si>
    <t>1436V1</t>
  </si>
  <si>
    <t>PRO SPORT REBUILD ENDURANCE</t>
  </si>
  <si>
    <t>1437V1</t>
  </si>
  <si>
    <t>PRO SPORT REBUILD STRENGTH</t>
  </si>
  <si>
    <t>F1 SACHET VANILLA-1 PACKET</t>
  </si>
  <si>
    <t>2190SFF</t>
  </si>
  <si>
    <t>HEALTHY BREAKFAST KIT VANILLA</t>
  </si>
  <si>
    <t>2191SFF</t>
  </si>
  <si>
    <t>HEALTHY BREAKFAST KIT CHOCOLATE</t>
  </si>
  <si>
    <t>2192SFF</t>
  </si>
  <si>
    <t>HEALTHY BREAKFAST KIT WILD BERRY</t>
  </si>
  <si>
    <t>2193SFF</t>
  </si>
  <si>
    <t>HEALTHY BREAKFAST KIT TROPICAL FRUIT</t>
  </si>
  <si>
    <t>2194SFF</t>
  </si>
  <si>
    <t>HEALTHY BREAKFAST KIT COOKIES AND CREAM</t>
  </si>
  <si>
    <t>2561EU1</t>
  </si>
  <si>
    <t>HERBAL ALOE HAND &amp; BODY WASH</t>
  </si>
  <si>
    <t>2563EU1</t>
  </si>
  <si>
    <t>HERBAL ALOE HAND AND BODY LOTION</t>
  </si>
  <si>
    <t>2564EU1</t>
  </si>
  <si>
    <t>HERBAL ALOE STRENGTHENING SHAMPOO</t>
  </si>
  <si>
    <t>2565EU1</t>
  </si>
  <si>
    <t>HERBAL ALOE STRENGTHENING CONDITIONER</t>
  </si>
  <si>
    <t>2566EU1</t>
  </si>
  <si>
    <t>HERBAL ALOE BATH AND BODY BAR</t>
  </si>
  <si>
    <t>H30 PRO LEMON LIME</t>
  </si>
  <si>
    <t>HEALTHY MEAL BAR - CHOCOLATE CHIP</t>
  </si>
  <si>
    <t>F1 MEAL REPLACEMENT BAR-BERRY</t>
  </si>
  <si>
    <t>3114SF</t>
  </si>
  <si>
    <t>SHAPEWORKS FIBER &amp; HERBS</t>
  </si>
  <si>
    <t>F#1 FREE FROM GLUTEN, SOY AND LACTOSE</t>
  </si>
  <si>
    <t>3122SF</t>
  </si>
  <si>
    <t>SW F2 MULTIVITAMIN COMPLEX</t>
  </si>
  <si>
    <t>3150UK</t>
  </si>
  <si>
    <t>NITEWORKS 15 DAY</t>
  </si>
  <si>
    <t>3151V1</t>
  </si>
  <si>
    <t>LIFT OFF TABLETS - ORANGE</t>
  </si>
  <si>
    <t>3152V1</t>
  </si>
  <si>
    <t>LIFT OFF TABLETS - LIME</t>
  </si>
  <si>
    <t>3476SF</t>
  </si>
  <si>
    <t>SW QS C&amp;C W/BAG</t>
  </si>
  <si>
    <t>4764SF</t>
  </si>
  <si>
    <t>SHAPEWORKS QUICKSTART VANILLA</t>
  </si>
  <si>
    <t>4765SF</t>
  </si>
  <si>
    <t>SHAPEWORKS QUICKSTART CHOCOLAT</t>
  </si>
  <si>
    <t>4766SF</t>
  </si>
  <si>
    <t>SHAPEWORKS QUICKSTART BERRY</t>
  </si>
  <si>
    <t>4767SF</t>
  </si>
  <si>
    <t>SHAPEWORKS QUICKSTART TR FRUIT</t>
  </si>
  <si>
    <t>7640EU</t>
  </si>
  <si>
    <t>8098EU</t>
  </si>
  <si>
    <t>500 VIP PIN</t>
  </si>
  <si>
    <t>8124E</t>
  </si>
  <si>
    <t>FABRIC TAPE</t>
  </si>
  <si>
    <t>TABLET CRUSHER - EACH</t>
  </si>
  <si>
    <t>MINI MIXER</t>
  </si>
  <si>
    <t>8129E</t>
  </si>
  <si>
    <t>RETRACTABLE TAPE MEASURE-EU</t>
  </si>
  <si>
    <t>8262E</t>
  </si>
  <si>
    <t>I LOVE HRBL MAGNETIC BUTTON - SET OF 5</t>
  </si>
  <si>
    <t>8389UK</t>
  </si>
  <si>
    <t>WELLNESS COACH BUTTON</t>
  </si>
  <si>
    <t>SUCCESS BUILDER PINS- SETS 5</t>
  </si>
  <si>
    <t>8463EU</t>
  </si>
  <si>
    <t>STARTER KIT</t>
  </si>
  <si>
    <t>SHAKER CUP - EACH (NEW)</t>
  </si>
  <si>
    <t>SHAKER CUP - SET 5 (NEW)</t>
  </si>
  <si>
    <t>QUALIFIED PRODUCER PIN</t>
  </si>
  <si>
    <t>8501EU</t>
  </si>
  <si>
    <t>BUTTON-LWNAMH-SET OF 10</t>
  </si>
  <si>
    <t>TABLET BOX-XL-TRANLUCENT</t>
  </si>
  <si>
    <t>8683EU</t>
  </si>
  <si>
    <t>BRONZE PIN PACK - 1ST TIME PARTICIPANTS</t>
  </si>
  <si>
    <t>8684EU</t>
  </si>
  <si>
    <t>SILVER PIN PACK - 2ND TIME PARTICIPANTS</t>
  </si>
  <si>
    <t>8685EU</t>
  </si>
  <si>
    <t>GOLD PIN PACK - 3RD TIME PARTICIPANTS</t>
  </si>
  <si>
    <t>8686EU</t>
  </si>
  <si>
    <t>ROCKER PACK - 5KG</t>
  </si>
  <si>
    <t>8687EU</t>
  </si>
  <si>
    <t>ROCKER PACK - 10KG</t>
  </si>
  <si>
    <t>8688EU</t>
  </si>
  <si>
    <t>ROCKET PACK - 15KG</t>
  </si>
  <si>
    <t>8697EU</t>
  </si>
  <si>
    <t>SMART SHAKER</t>
  </si>
  <si>
    <t>8705EU</t>
  </si>
  <si>
    <t>SUPER SHAKER 24H</t>
  </si>
  <si>
    <t>8710EU</t>
  </si>
  <si>
    <t>8711EU</t>
  </si>
  <si>
    <t>8778E</t>
  </si>
  <si>
    <t>8782UK</t>
  </si>
  <si>
    <t>M026</t>
  </si>
  <si>
    <t>SINGLET - SMALL</t>
  </si>
  <si>
    <t>M027</t>
  </si>
  <si>
    <t>SINGLET - MEDIUM</t>
  </si>
  <si>
    <t>M028</t>
  </si>
  <si>
    <t>SINGLET - LARGE</t>
  </si>
  <si>
    <t>M029</t>
  </si>
  <si>
    <t>SINGLET - XLARGE</t>
  </si>
  <si>
    <t>M030</t>
  </si>
  <si>
    <t>BIB SHORT - SMALL</t>
  </si>
  <si>
    <t>M031</t>
  </si>
  <si>
    <t>BIB SHORT - MEDIUM</t>
  </si>
  <si>
    <t>M032</t>
  </si>
  <si>
    <t>BIB SHORT - LARGE</t>
  </si>
  <si>
    <t>M033</t>
  </si>
  <si>
    <t>BIB SHORT - XLARGE</t>
  </si>
  <si>
    <t>M041</t>
  </si>
  <si>
    <t>ACTIVE POLO - MEN - BLACK - HL142 - S</t>
  </si>
  <si>
    <t>M042</t>
  </si>
  <si>
    <t>ACTIVE POLO - MEN - BLACK - HL142 - M</t>
  </si>
  <si>
    <t>M043</t>
  </si>
  <si>
    <t>ACTIVE POLO - MEN - BLACK - HL142 - L</t>
  </si>
  <si>
    <t>M044</t>
  </si>
  <si>
    <t>ACTIVE POLO - MEN - BLACK - HL142 - XL</t>
  </si>
  <si>
    <t>M045</t>
  </si>
  <si>
    <t>ACTIVE POLO - MEN - WHITE - HL142 - S</t>
  </si>
  <si>
    <t>M046</t>
  </si>
  <si>
    <t>ACTIVE POLO - MEN - WHITE - HL142 - M</t>
  </si>
  <si>
    <t>M047</t>
  </si>
  <si>
    <t>ACTIVE POLO - MEN - WHITE - HL142 - L</t>
  </si>
  <si>
    <t>M048</t>
  </si>
  <si>
    <t>ACTIVE POLO - MEN - WHITE - HL142 - XL</t>
  </si>
  <si>
    <t>M050</t>
  </si>
  <si>
    <t>ACTIVE POLO - MEN - LT BLUE - HL142 - M</t>
  </si>
  <si>
    <t>M051</t>
  </si>
  <si>
    <t>ACTIVE POLO - MEN - LT BLUE - HL142 - L</t>
  </si>
  <si>
    <t>M052</t>
  </si>
  <si>
    <t>ACTIVE POLO - MEN - LT BLUE - HL142 - XL</t>
  </si>
  <si>
    <t>M053</t>
  </si>
  <si>
    <t>ACTIVE POLO - WOMEN - BLACK - HL114 - S</t>
  </si>
  <si>
    <t>M054</t>
  </si>
  <si>
    <t>ACTIVE POLO - WOMEN - BLACK - HL114 - M</t>
  </si>
  <si>
    <t>M055</t>
  </si>
  <si>
    <t>ACTIVE POLO - WOMEN - BLACK - HL114 - L</t>
  </si>
  <si>
    <t>M056</t>
  </si>
  <si>
    <t>ACTIVE POLO - WOMEN - BLACK - HL114 - XL</t>
  </si>
  <si>
    <t>M057</t>
  </si>
  <si>
    <t>ACTIVE POLO - WOMEN - WHITE - HL114 - S</t>
  </si>
  <si>
    <t>M058</t>
  </si>
  <si>
    <t>ACTIVE POLO - WOMEN - WHITE - HL114 - M</t>
  </si>
  <si>
    <t>M059</t>
  </si>
  <si>
    <t>ACTIVE POLO - WOMEN - WHITE - HL114 - L</t>
  </si>
  <si>
    <t>M060</t>
  </si>
  <si>
    <t>ACTIVE POLO - WOMEN - WHITE - HL114 - XL</t>
  </si>
  <si>
    <t>M061</t>
  </si>
  <si>
    <t>DRESS SHIRT - MEN - WHITE - HL153 - S</t>
  </si>
  <si>
    <t>M062</t>
  </si>
  <si>
    <t>DRESS SHIRT - MEN - WHITE - HL153 - M</t>
  </si>
  <si>
    <t>M063</t>
  </si>
  <si>
    <t>DRESS SHIRT - MEN - WHITE - HL153 - L</t>
  </si>
  <si>
    <t>M064</t>
  </si>
  <si>
    <t>DRESS SHIRT - MEN - WHITE - HL153 - XL</t>
  </si>
  <si>
    <t>M065</t>
  </si>
  <si>
    <t>DRESS SHIRT - MEN - FRENCH BLUE - HL153 - S</t>
  </si>
  <si>
    <t>M066</t>
  </si>
  <si>
    <t>DRESS SHIRT - MEN - FRENCH BLUE - HL153 - M</t>
  </si>
  <si>
    <t>M067</t>
  </si>
  <si>
    <t>DRESS SHIRT - MEN - FRENCH BLUE - HL153 - L</t>
  </si>
  <si>
    <t>M068</t>
  </si>
  <si>
    <t>DRESS SHIRT - MEN - FRENCH BLUE - HL153 - XL</t>
  </si>
  <si>
    <t>M069</t>
  </si>
  <si>
    <t>DRESS SHIRT - MEN - BLACK - HL153 - S</t>
  </si>
  <si>
    <t>M070</t>
  </si>
  <si>
    <t>DRESS SHIRT - MEN - BLACK - HL153 - M</t>
  </si>
  <si>
    <t>M071</t>
  </si>
  <si>
    <t>DRESS SHIRT - MEN - BLACK - HL153 - L</t>
  </si>
  <si>
    <t>M072</t>
  </si>
  <si>
    <t>DRESS SHIRT - MEN - BLACK - HL153 - XL</t>
  </si>
  <si>
    <t>M073</t>
  </si>
  <si>
    <t>3/4 SLEEVE DRESS SHIRT - WOMEN - WHITE - HL154 - S</t>
  </si>
  <si>
    <t>M074</t>
  </si>
  <si>
    <t>3/4 SLEEVE DRESS SHIRT - WOMEN - WHITE - HL154 - M</t>
  </si>
  <si>
    <t>M075</t>
  </si>
  <si>
    <t>3/4 SLEEVE DRESS SHIRT - WOMEN - WHITE - HL154 - L</t>
  </si>
  <si>
    <t>M076</t>
  </si>
  <si>
    <t>3/4 SLEEVE DRESS SHIRT - WOMEN - WHITE - HL154 - X</t>
  </si>
  <si>
    <t>M077</t>
  </si>
  <si>
    <t>3/4 SLEEVE DRESS SHIRT - WOMEN - BLACK - HL154 - S</t>
  </si>
  <si>
    <t>M078</t>
  </si>
  <si>
    <t>3/4 SLEEVE DRESS SHIRT - WOMEN - BLACK - HL154 - M</t>
  </si>
  <si>
    <t>M079</t>
  </si>
  <si>
    <t>3/4 SLEEVE DRESS SHIRT - WOMEN - BLACK - HL154 - L</t>
  </si>
  <si>
    <t>M080</t>
  </si>
  <si>
    <t>3/4 SLEEVE DRESS SHIRT - WOMEN - BLACK - HL154 - X</t>
  </si>
  <si>
    <t>M081</t>
  </si>
  <si>
    <t>3/4 SLEEVE DRESS SHIRT - WOMEN - FRENCH BLUE - HL1</t>
  </si>
  <si>
    <t>M082</t>
  </si>
  <si>
    <t>M083</t>
  </si>
  <si>
    <t>M084</t>
  </si>
  <si>
    <t>M085</t>
  </si>
  <si>
    <t xml:space="preserve">BLING CAP SLEEVE SCOOP NECK TOP - WOMEN - BLACK - </t>
  </si>
  <si>
    <t>M086</t>
  </si>
  <si>
    <t>M087</t>
  </si>
  <si>
    <t>M088</t>
  </si>
  <si>
    <t>M089</t>
  </si>
  <si>
    <t>M090</t>
  </si>
  <si>
    <t xml:space="preserve">BLING CAP SLEEVE SCOOP NECK TOP - WOMEN - WHITE - </t>
  </si>
  <si>
    <t>M091</t>
  </si>
  <si>
    <t>M092</t>
  </si>
  <si>
    <t>M093</t>
  </si>
  <si>
    <t>M094</t>
  </si>
  <si>
    <t>M095</t>
  </si>
  <si>
    <t>BLING V-NECK FASHION HOODIE - WOMEN - BLACK - HL16</t>
  </si>
  <si>
    <t>M096</t>
  </si>
  <si>
    <t>M097</t>
  </si>
  <si>
    <t>M098</t>
  </si>
  <si>
    <t>M099</t>
  </si>
  <si>
    <t>M100</t>
  </si>
  <si>
    <t>BLING L/S SCOOP NECK TOP - WOMEN - BLACK - HL167 -</t>
  </si>
  <si>
    <t>M101</t>
  </si>
  <si>
    <t>M102</t>
  </si>
  <si>
    <t>M103</t>
  </si>
  <si>
    <t>M104</t>
  </si>
  <si>
    <t>M108</t>
  </si>
  <si>
    <t>SWIRL TEE - MEN - GREY - HL118 - S</t>
  </si>
  <si>
    <t>M109</t>
  </si>
  <si>
    <t>SWIRL TEE - MEN - GREY - HL118 - M</t>
  </si>
  <si>
    <t>M110</t>
  </si>
  <si>
    <t>SWIRL TEE - MEN - GREY - HL118 - L</t>
  </si>
  <si>
    <t>M111</t>
  </si>
  <si>
    <t>SWIRL TEE - MEN - GREY - HL118 - XL</t>
  </si>
  <si>
    <t>M112</t>
  </si>
  <si>
    <t>SWIRL TEE - MEN - BLACK - HL118 - S</t>
  </si>
  <si>
    <t>M113</t>
  </si>
  <si>
    <t>SWIRL TEE - MEN - BLACK - HL118 - M</t>
  </si>
  <si>
    <t>M114</t>
  </si>
  <si>
    <t>SWIRL TEE - MEN - BLACK - HL118 - L</t>
  </si>
  <si>
    <t>M115</t>
  </si>
  <si>
    <t>SWIRL TEE - MEN - BLACK - HL118 - XL</t>
  </si>
  <si>
    <t>M116</t>
  </si>
  <si>
    <t>SWIRL TEE - MEN - GREEN - HL118 - S</t>
  </si>
  <si>
    <t>M117</t>
  </si>
  <si>
    <t>SWIRL TEE - MEN - GREEN - HL118 - M</t>
  </si>
  <si>
    <t>M118</t>
  </si>
  <si>
    <t>SWIRL TEE - MEN - GREEN - HL118 - L</t>
  </si>
  <si>
    <t>M119</t>
  </si>
  <si>
    <t>SWIRL TEE - MEN - GREEN - HL118 - XL</t>
  </si>
  <si>
    <t>M120</t>
  </si>
  <si>
    <t>SWIRL TEE - MEN - WHITE - HL118 - S</t>
  </si>
  <si>
    <t>M121</t>
  </si>
  <si>
    <t>SWIRL TEE - MEN - WHITE - HL118 - M</t>
  </si>
  <si>
    <t>M122</t>
  </si>
  <si>
    <t>SWIRL TEE - MEN - WHITE - HL118 - L</t>
  </si>
  <si>
    <t>M123</t>
  </si>
  <si>
    <t>SWIRL TEE - MEN - WHITE - HL118 - XL</t>
  </si>
  <si>
    <t>M124</t>
  </si>
  <si>
    <t>NATURE TEE - MEN - GREEN - HL119 - S</t>
  </si>
  <si>
    <t>M125</t>
  </si>
  <si>
    <t>NATURE TEE - MEN - GREEN - HL119 - M</t>
  </si>
  <si>
    <t>M126</t>
  </si>
  <si>
    <t>NATURE TEE - MEN - GREEN - HL119 - L</t>
  </si>
  <si>
    <t>M127</t>
  </si>
  <si>
    <t>NATURE TEE - MEN - GREEN - HL119 - XL</t>
  </si>
  <si>
    <t>M128</t>
  </si>
  <si>
    <t>NATURE TEE - MEN - WHITE - HL119 - S</t>
  </si>
  <si>
    <t>M129</t>
  </si>
  <si>
    <t>NATURE TEE - MEN - WHITE - HL119 - M</t>
  </si>
  <si>
    <t>M130</t>
  </si>
  <si>
    <t>NATURE TEE - MEN - WHITE - HL119 - L</t>
  </si>
  <si>
    <t>M131</t>
  </si>
  <si>
    <t>NATURE TEE - MEN - WHITE - HL119 - XL</t>
  </si>
  <si>
    <t>M132</t>
  </si>
  <si>
    <t>NATURE TEE - MEN - SKY - HL119 - S</t>
  </si>
  <si>
    <t>M133</t>
  </si>
  <si>
    <t>NATURE TEE - MEN - SKY - HL119 - M</t>
  </si>
  <si>
    <t>M134</t>
  </si>
  <si>
    <t>NATURE TEE - MEN - SKY - HL119 - L</t>
  </si>
  <si>
    <t>M135</t>
  </si>
  <si>
    <t>NATURE TEE - MEN - SKY - HL119 - XL</t>
  </si>
  <si>
    <t>M136</t>
  </si>
  <si>
    <t>S/S ICON TEE - MEN - NAVY - HL151 - S</t>
  </si>
  <si>
    <t>M137</t>
  </si>
  <si>
    <t>S/S ICON TEE - MEN - NAVY - HL151 - M</t>
  </si>
  <si>
    <t>M138</t>
  </si>
  <si>
    <t>S/S ICON TEE - MEN - NAVY - HL151 - L</t>
  </si>
  <si>
    <t>M139</t>
  </si>
  <si>
    <t>S/S ICON TEE - MEN - NAVY - HL151 - XL</t>
  </si>
  <si>
    <t>M140</t>
  </si>
  <si>
    <t>L/S ACTIVE TEE - MEN - BLACK - HL120 - S</t>
  </si>
  <si>
    <t>M141</t>
  </si>
  <si>
    <t>L/S ACTIVE TEE - MEN - BLACK - HL120 - M</t>
  </si>
  <si>
    <t>M142</t>
  </si>
  <si>
    <t>L/S ACTIVE TEE - MEN - BLACK - HL120 - L</t>
  </si>
  <si>
    <t>M143</t>
  </si>
  <si>
    <t>L/S ACTIVE TEE - MEN - BLACK - HL120 - XL</t>
  </si>
  <si>
    <t>M144</t>
  </si>
  <si>
    <t>L/S ACTIVE TEE - MEN - WHITE - HL120 - S</t>
  </si>
  <si>
    <t>M145</t>
  </si>
  <si>
    <t>L/S ACTIVE TEE - MEN - WHITE - HL120 - M</t>
  </si>
  <si>
    <t>M146</t>
  </si>
  <si>
    <t>L/S ACTIVE TEE - MEN - WHITE - HL120 - L</t>
  </si>
  <si>
    <t>M147</t>
  </si>
  <si>
    <t>L/S ACTIVE TEE - MEN - WHITE - HL120 - XL</t>
  </si>
  <si>
    <t>M148</t>
  </si>
  <si>
    <t>ACTIVE HOODIE - MEN - BLACK - HL124 - S</t>
  </si>
  <si>
    <t>M149</t>
  </si>
  <si>
    <t>ACTIVE HOODIE - MEN - BLACK - HL124 - M</t>
  </si>
  <si>
    <t>M150</t>
  </si>
  <si>
    <t>ACTIVE HOODIE - MEN - BLACK - HL124 - L</t>
  </si>
  <si>
    <t>M151</t>
  </si>
  <si>
    <t>ACTIVE HOODIE - MEN - BLACK - HL124 - XL</t>
  </si>
  <si>
    <t>M152</t>
  </si>
  <si>
    <t>SUNBURST TEE - WOMEN - WHITE - HL127 - XS</t>
  </si>
  <si>
    <t>M153</t>
  </si>
  <si>
    <t>SUNBURST TEE - WOMEN - WHITE - HL127 - S</t>
  </si>
  <si>
    <t>M154</t>
  </si>
  <si>
    <t>SUNBURST TEE - WOMEN - WHITE - HL127 - M</t>
  </si>
  <si>
    <t>M155</t>
  </si>
  <si>
    <t>SUNBURST TEE - WOMEN - WHITE - HL127 - L</t>
  </si>
  <si>
    <t>M156</t>
  </si>
  <si>
    <t>SUNBURST TEE - WOMEN - WHITE - HL127 - XL</t>
  </si>
  <si>
    <t>M157</t>
  </si>
  <si>
    <t>SUNBURST TEE - WOMEN - SKY - HL127 - XS</t>
  </si>
  <si>
    <t>M158</t>
  </si>
  <si>
    <t>SUNBURST TEE - WOMEN - SKY - HL127 - S</t>
  </si>
  <si>
    <t>M159</t>
  </si>
  <si>
    <t>SUNBURST TEE - WOMEN - SKY - HL127 - M</t>
  </si>
  <si>
    <t>M160</t>
  </si>
  <si>
    <t>SUNBURST TEE - WOMEN - SKY - HL127 - L</t>
  </si>
  <si>
    <t>M161</t>
  </si>
  <si>
    <t>SUNBURST TEE - WOMEN - SKY - HL127 - XL</t>
  </si>
  <si>
    <t>M162</t>
  </si>
  <si>
    <t>SUNBURST TEE - WOMEN - GREEN - HL127 - XS</t>
  </si>
  <si>
    <t>M163</t>
  </si>
  <si>
    <t>SUNBURST TEE - WOMEN - GREEN - HL127 - S</t>
  </si>
  <si>
    <t>M164</t>
  </si>
  <si>
    <t>SUNBURST TEE - WOMEN - GREEN - HL127 - M</t>
  </si>
  <si>
    <t>M165</t>
  </si>
  <si>
    <t>SUNBURST TEE - WOMEN - GREEN - HL127 - L</t>
  </si>
  <si>
    <t>M166</t>
  </si>
  <si>
    <t>SUNBURST TEE - WOMEN - GREEN - HL127 - XL</t>
  </si>
  <si>
    <t>M167</t>
  </si>
  <si>
    <t>SUNBURST TEE - WOMEN - PINK - HL127 - XS</t>
  </si>
  <si>
    <t>M168</t>
  </si>
  <si>
    <t>SUNBURST TEE - WOMEN - PINK - HL127 - S</t>
  </si>
  <si>
    <t>M169</t>
  </si>
  <si>
    <t>SUNBURST TEE - WOMEN - PINK - HL127 - M</t>
  </si>
  <si>
    <t>M170</t>
  </si>
  <si>
    <t>SUNBURST TEE - WOMEN - PINK - HL127 - L</t>
  </si>
  <si>
    <t>M171</t>
  </si>
  <si>
    <t>SUNBURST TEE - WOMEN - PINK - HL127 - XL</t>
  </si>
  <si>
    <t>M172</t>
  </si>
  <si>
    <t>SUNBURST TEE - WOMEN - NAVY - HL127 - XS</t>
  </si>
  <si>
    <t>M173</t>
  </si>
  <si>
    <t>SUNBURST TEE - WOMEN - NAVY - HL127 - S</t>
  </si>
  <si>
    <t>M174</t>
  </si>
  <si>
    <t>SUNBURST TEE - WOMEN - NAVY - HL127 - M</t>
  </si>
  <si>
    <t>M175</t>
  </si>
  <si>
    <t>SUNBURST TEE - WOMEN - NAVY - HL127 - L</t>
  </si>
  <si>
    <t>M176</t>
  </si>
  <si>
    <t>SUNBURST TEE - WOMEN - NAVY - HL127 - XL</t>
  </si>
  <si>
    <t>M177</t>
  </si>
  <si>
    <t>S/S ICON TEE - WOMEN - NAVY - HL128 - XS</t>
  </si>
  <si>
    <t>M178</t>
  </si>
  <si>
    <t>S/S ICON TEE - WOMEN - NAVY - HL128 - S</t>
  </si>
  <si>
    <t>M179</t>
  </si>
  <si>
    <t>S/S ICON TEE - WOMEN - NAVY - HL128 - M</t>
  </si>
  <si>
    <t>M180</t>
  </si>
  <si>
    <t>S/S ICON TEE - WOMEN - NAVY - HL128 - L</t>
  </si>
  <si>
    <t>M181</t>
  </si>
  <si>
    <t>S/S ICON TEE - WOMEN - NAVY - HL128 - XL</t>
  </si>
  <si>
    <t>M182</t>
  </si>
  <si>
    <t>S/S ICON TEE - WOMEN - PINK - HL128 - XS</t>
  </si>
  <si>
    <t>M183</t>
  </si>
  <si>
    <t>S/S ICON TEE - WOMEN - PINK - HL128 - S</t>
  </si>
  <si>
    <t>M184</t>
  </si>
  <si>
    <t>S/S ICON TEE - WOMEN - PINK - HL128 - M</t>
  </si>
  <si>
    <t>M185</t>
  </si>
  <si>
    <t>S/S ICON TEE - WOMEN - PINK - HL128 - L</t>
  </si>
  <si>
    <t>M186</t>
  </si>
  <si>
    <t>S/S ICON TEE - WOMEN - PINK - HL128 - XL</t>
  </si>
  <si>
    <t>M187</t>
  </si>
  <si>
    <t>SWIRL V-NECK TEE - WOMEN - WHITE - HL182 - XS</t>
  </si>
  <si>
    <t>M188</t>
  </si>
  <si>
    <t>SWIRL V-NECK TEE - WOMEN - WHITE - HL182 - S</t>
  </si>
  <si>
    <t>M189</t>
  </si>
  <si>
    <t>SWIRL V-NECK TEE - WOMEN - WHITE - HL182 - M</t>
  </si>
  <si>
    <t>M190</t>
  </si>
  <si>
    <t>SWIRL V-NECK TEE - WOMEN - WHITE - HL182 - L</t>
  </si>
  <si>
    <t>M191</t>
  </si>
  <si>
    <t>SWIRL V-NECK TEE - WOMEN - WHITE - HL182 - XL</t>
  </si>
  <si>
    <t>M192</t>
  </si>
  <si>
    <t>SWIRL V-NECK TEE - WOMEN - BLACK - HL182 - XS</t>
  </si>
  <si>
    <t>M193</t>
  </si>
  <si>
    <t>SWIRL V-NECK TEE - WOMEN - BLACK - HL182 - S</t>
  </si>
  <si>
    <t>M194</t>
  </si>
  <si>
    <t>SWIRL V-NECK TEE - WOMEN - BLACK - HL182 - M</t>
  </si>
  <si>
    <t>M195</t>
  </si>
  <si>
    <t>SWIRL V-NECK TEE - WOMEN - BLACK - HL182 - L</t>
  </si>
  <si>
    <t>M196</t>
  </si>
  <si>
    <t>SWIRL V-NECK TEE - WOMEN - BLACK - HL182 - XL</t>
  </si>
  <si>
    <t>M197</t>
  </si>
  <si>
    <t>L/S SHIRTTAIL TEE - WOMEN - WHITE - HL152 - XS</t>
  </si>
  <si>
    <t>M198</t>
  </si>
  <si>
    <t>L/S SHIRTTAIL TEE - WOMEN - WHITE - HL152 - S</t>
  </si>
  <si>
    <t>M199</t>
  </si>
  <si>
    <t>L/S SHIRTTAIL TEE - WOMEN - WHITE - HL152 - M</t>
  </si>
  <si>
    <t>M200</t>
  </si>
  <si>
    <t>L/S SHIRTTAIL TEE - WOMEN - WHITE - HL152 - L</t>
  </si>
  <si>
    <t>M201</t>
  </si>
  <si>
    <t>L/S SHIRTTAIL TEE - WOMEN - WHITE - HL152 - XL</t>
  </si>
  <si>
    <t>M207</t>
  </si>
  <si>
    <t>ACTIVE PANT - WOMEN - BLACK - HL134 - XS</t>
  </si>
  <si>
    <t>M208</t>
  </si>
  <si>
    <t>ACTIVE PANT - WOMEN - BLACK - HL134 - S</t>
  </si>
  <si>
    <t>M209</t>
  </si>
  <si>
    <t>ACTIVE PANT - WOMEN - BLACK - HL134 - M</t>
  </si>
  <si>
    <t>M210</t>
  </si>
  <si>
    <t>ACTIVE PANT - WOMEN - BLACK - HL134 - L</t>
  </si>
  <si>
    <t>M211</t>
  </si>
  <si>
    <t>ACTIVE PANT - WOMEN - BLACK - HL134 - XL</t>
  </si>
  <si>
    <t>M212</t>
  </si>
  <si>
    <t>ACTIVE PANT - WOMEN - WHITE - HL134 - XS</t>
  </si>
  <si>
    <t>M213</t>
  </si>
  <si>
    <t>ACTIVE PANT - WOMEN - WHITE - HL134 - S</t>
  </si>
  <si>
    <t>M214</t>
  </si>
  <si>
    <t>ACTIVE PANT - WOMEN - WHITE - HL134 - M</t>
  </si>
  <si>
    <t>M215</t>
  </si>
  <si>
    <t>ACTIVE PANT - WOMEN - WHITE - HL134 - L</t>
  </si>
  <si>
    <t>M216</t>
  </si>
  <si>
    <t>ACTIVE PANT - WOMEN - WHITE - HL134 - XL</t>
  </si>
  <si>
    <t>M217</t>
  </si>
  <si>
    <t>BLING ACTIVE PANT - WOMEN - BLACK - HL168 - XS</t>
  </si>
  <si>
    <t>M218</t>
  </si>
  <si>
    <t>BLING ACTIVE PANT - WOMEN - BLACK - HL168 - S</t>
  </si>
  <si>
    <t>M219</t>
  </si>
  <si>
    <t>BLING ACTIVE PANT - WOMEN - BLACK - HL168 - M</t>
  </si>
  <si>
    <t>M220</t>
  </si>
  <si>
    <t>BLING ACTIVE PANT - WOMEN - BLACK - HL168 - L</t>
  </si>
  <si>
    <t>M221</t>
  </si>
  <si>
    <t>BLING ACTIVE PANT - WOMEN - BLACK - HL168 - XL</t>
  </si>
  <si>
    <t>M222</t>
  </si>
  <si>
    <t>SS V-NECK T-SHIRT SKY BLUE-S</t>
  </si>
  <si>
    <t>M223</t>
  </si>
  <si>
    <t>SS V-NECK T-SHIRT SKY BLUE-M</t>
  </si>
  <si>
    <t>M224</t>
  </si>
  <si>
    <t>SS V-NECK T-SHIRT SKY BLUE-L</t>
  </si>
  <si>
    <t>M225</t>
  </si>
  <si>
    <t>SS V-NECK T-SHIRT SKY BLUE-XL</t>
  </si>
  <si>
    <t>M226</t>
  </si>
  <si>
    <t>SS V-NECK T-SHIRT GREY-S</t>
  </si>
  <si>
    <t>M227</t>
  </si>
  <si>
    <t>SS V-NECK T-SHIRT GREY-M</t>
  </si>
  <si>
    <t>M228</t>
  </si>
  <si>
    <t>SS V-NECK T-SHIRT GREY-L</t>
  </si>
  <si>
    <t>M229</t>
  </si>
  <si>
    <t>SS V-NECK T-SHIRT GREY-XL</t>
  </si>
  <si>
    <t>M238</t>
  </si>
  <si>
    <t>OMBRE BLING BOYFRIEND TANK BLACK XS</t>
  </si>
  <si>
    <t>M239</t>
  </si>
  <si>
    <t>OMBRE BLING BOYFRIEND TANK BLACK S</t>
  </si>
  <si>
    <t>M240</t>
  </si>
  <si>
    <t>OMBRE BLING BOYFRIEND TANK BLACK M</t>
  </si>
  <si>
    <t>M241</t>
  </si>
  <si>
    <t>OMBRE BLING BOYFRIEND TANK BLACK L</t>
  </si>
  <si>
    <t>M242</t>
  </si>
  <si>
    <t>OMBRE BLING BOYFRIEND TANK BLACK XL</t>
  </si>
  <si>
    <t>M243</t>
  </si>
  <si>
    <t>OMBRE T-SHIRT BLACK XS</t>
  </si>
  <si>
    <t>M244</t>
  </si>
  <si>
    <t>OMBRE T-SHIRT BLACK S</t>
  </si>
  <si>
    <t>M245</t>
  </si>
  <si>
    <t>OMBRE T-SHIRT BLACK M</t>
  </si>
  <si>
    <t>M246</t>
  </si>
  <si>
    <t>OMBRE T-SHIRT BLACK L</t>
  </si>
  <si>
    <t>M247</t>
  </si>
  <si>
    <t>OMBRE T-SHIRT BLACK XL</t>
  </si>
  <si>
    <t>M248</t>
  </si>
  <si>
    <t>OMBRE T-SHIRT BERRY XS</t>
  </si>
  <si>
    <t>M249</t>
  </si>
  <si>
    <t>OMBRE T-SHIRT BERRY S</t>
  </si>
  <si>
    <t>M250</t>
  </si>
  <si>
    <t>OMBRE T-SHIRT BERRY M</t>
  </si>
  <si>
    <t>M251</t>
  </si>
  <si>
    <t>OMBRE T-SHIRT BERRY L</t>
  </si>
  <si>
    <t>M252</t>
  </si>
  <si>
    <t>OMBRE T-SHIRT BERRY XL</t>
  </si>
  <si>
    <t>M253</t>
  </si>
  <si>
    <t>BARSCODE T-SHIRT BLACK -S</t>
  </si>
  <si>
    <t>M254</t>
  </si>
  <si>
    <t>BARSCODE T-SHIRT BLACK -M</t>
  </si>
  <si>
    <t>M255</t>
  </si>
  <si>
    <t>BARSCODE T-SHIRT BLACK -L</t>
  </si>
  <si>
    <t>M256</t>
  </si>
  <si>
    <t>BARSCODE T-SHIRT BLACK -XL</t>
  </si>
  <si>
    <t>M257</t>
  </si>
  <si>
    <t>M258</t>
  </si>
  <si>
    <t>M259</t>
  </si>
  <si>
    <t>M260</t>
  </si>
  <si>
    <t>M261</t>
  </si>
  <si>
    <t>FC BARCELONA JERSEY - SMALL</t>
  </si>
  <si>
    <t>M262</t>
  </si>
  <si>
    <t>FC BARCELONA JERSEY - MEDIUM</t>
  </si>
  <si>
    <t>M263</t>
  </si>
  <si>
    <t>FC BARCELONA JERSEY - LARGE</t>
  </si>
  <si>
    <t>M264</t>
  </si>
  <si>
    <t>FC BARCELONA JERSEY - XLARGE</t>
  </si>
  <si>
    <t>M265</t>
  </si>
  <si>
    <t>FC BARCELONA JERSEY - XXLARGE</t>
  </si>
  <si>
    <t>M332</t>
  </si>
  <si>
    <t>HERBALIFE 24 POLO - WOMENS - L</t>
  </si>
  <si>
    <t>M333</t>
  </si>
  <si>
    <t>HERBALIFE 24 POLO - WOMENS - XL</t>
  </si>
  <si>
    <t>M334</t>
  </si>
  <si>
    <t>HERBALIFE 24 POLO - MEN - S</t>
  </si>
  <si>
    <t>M335</t>
  </si>
  <si>
    <t>HERBALIFE 24 POLO - MEN - M</t>
  </si>
  <si>
    <t>M336</t>
  </si>
  <si>
    <t>HERBALIFE 24 POLO - MEN - L</t>
  </si>
  <si>
    <t>M580</t>
  </si>
  <si>
    <t>NATURE TEE  -WOMEN-AQUA-HL125-S</t>
  </si>
  <si>
    <t>M581</t>
  </si>
  <si>
    <t>NATURE TEE  -WOMEN-AQUA-HL125-M</t>
  </si>
  <si>
    <t>M582</t>
  </si>
  <si>
    <t>NATURE TEE  -WOMEN-AQUA-HL125-L</t>
  </si>
  <si>
    <t>M583</t>
  </si>
  <si>
    <t>NATURE TEE  -WOMEN-AQUA-HL125-XL</t>
  </si>
  <si>
    <t>M584</t>
  </si>
  <si>
    <t>S/S ICON TEE  -WOMEN-AQUA-HL128-S</t>
  </si>
  <si>
    <t>M585</t>
  </si>
  <si>
    <t>S/SICON TEE  -WOMEN-AQUA-HL128-M</t>
  </si>
  <si>
    <t>M586</t>
  </si>
  <si>
    <t>S/S ICON TEE  -WOMEN-AQUA-HL128-L</t>
  </si>
  <si>
    <t>M587</t>
  </si>
  <si>
    <t>S/S ICON TEE  -WOMEN-AQUA-HL128-XL</t>
  </si>
  <si>
    <t>M588</t>
  </si>
  <si>
    <t>ACTIVE POLO  -WOMEN-AQUA-HL199-S</t>
  </si>
  <si>
    <t>M589</t>
  </si>
  <si>
    <t>ACTIVE POLO  -WOMEN-AQUA-HL199-M</t>
  </si>
  <si>
    <t>M590</t>
  </si>
  <si>
    <t>ACTIVE POLO  -WOMEN-AQUA-HL199-L</t>
  </si>
  <si>
    <t>M591</t>
  </si>
  <si>
    <t>ACTIVE POLO  -WOMEN-AQUA-HL199-XL</t>
  </si>
  <si>
    <t>M592</t>
  </si>
  <si>
    <t>BRYANNA TEE  -WOMEN-AQUA-HL213-S</t>
  </si>
  <si>
    <t>M593</t>
  </si>
  <si>
    <t>BRYANNA TEE  -WOMEN-AQUA-HL213-M</t>
  </si>
  <si>
    <t>M594</t>
  </si>
  <si>
    <t>BRYANNA TEE  -WOMEN-AQUA-HL213-L</t>
  </si>
  <si>
    <t>M595</t>
  </si>
  <si>
    <t>BRYANNA TEE  -WOMEN-AQUA-HL213-XL</t>
  </si>
  <si>
    <t>M596</t>
  </si>
  <si>
    <t>VINTAGE LOGO SWEATSHIRT  -WOMEN-AQUA-HL216-S</t>
  </si>
  <si>
    <t>M597</t>
  </si>
  <si>
    <t>VINTAGE LOGO SWEATSHIRT  -WOMEN-AQUA-HL216-M</t>
  </si>
  <si>
    <t>M598</t>
  </si>
  <si>
    <t>VINTAGE LOGO SWEATSHIRT  -WOMEN-AQUA-HL216-L</t>
  </si>
  <si>
    <t>M599</t>
  </si>
  <si>
    <t>VINTAGE LOGO SWEATSHIRT  -WOMEN-AQUA-HL216-XL</t>
  </si>
  <si>
    <t>M600</t>
  </si>
  <si>
    <t>SHORT SLEEVE SCOOP NECK TEE  -UNI-AQUA-HL217-S</t>
  </si>
  <si>
    <t>M601</t>
  </si>
  <si>
    <t>SHORT SLEEVE SCOOP NECK TEE  -UNI-AQUA-HL217-M</t>
  </si>
  <si>
    <t>M602</t>
  </si>
  <si>
    <t>SHORT SLEEVE SCOOP NECK TEE  -UNI-AQUA-HL217-L</t>
  </si>
  <si>
    <t>M603</t>
  </si>
  <si>
    <t>SHORT SLEEVE SCOOP NECK TEE  -UNI-AQUA-HL217-XL</t>
  </si>
  <si>
    <t>M604</t>
  </si>
  <si>
    <t>LONG SLEEVE SCOOP NECK TEE  -UNI-AQUA-HL218-S</t>
  </si>
  <si>
    <t>M605</t>
  </si>
  <si>
    <t>LONG SLEEVE SCOOP NECK TEE  -UNI-AQUA-HL218-M</t>
  </si>
  <si>
    <t>M606</t>
  </si>
  <si>
    <t>LONG SLEEVE SCOOP NECK TEE  -UNI-AQUA-HL218-L</t>
  </si>
  <si>
    <t>M607</t>
  </si>
  <si>
    <t>LONG SLEEVE SCOOP NECK TEE  -UNI-AQUA-HL218-XL</t>
  </si>
  <si>
    <t>M608</t>
  </si>
  <si>
    <t>BLING CASUAL PANT  -UNI-AQUA-HL220-S</t>
  </si>
  <si>
    <t>M609</t>
  </si>
  <si>
    <t>BLING CASUAL PANT  -UNI-AQUA-HL220-M</t>
  </si>
  <si>
    <t>M610</t>
  </si>
  <si>
    <t>BLING CASUAL PANT  -UNI-AQUA-HL220-L</t>
  </si>
  <si>
    <t>M611</t>
  </si>
  <si>
    <t>BLING CASUAL PANT  -UNI-AQUA-HL220-XL</t>
  </si>
  <si>
    <t>M612</t>
  </si>
  <si>
    <t>BLING ZIP HOODIE  -UNI-AQUA-HL221-S</t>
  </si>
  <si>
    <t>M613</t>
  </si>
  <si>
    <t>BLING ZIP HOODIE  -UNI-AQUA-HL221-M</t>
  </si>
  <si>
    <t>M614</t>
  </si>
  <si>
    <t>BLING ZIP HOODIE  -UNI-AQUA-HL221-L</t>
  </si>
  <si>
    <t>M615</t>
  </si>
  <si>
    <t>BLING ZIP HOODIE  -UNI-AQUA-HL221-XL</t>
  </si>
  <si>
    <t>M616</t>
  </si>
  <si>
    <t>ATHLETIC STRIPE TEE  -MEN-BLACK-HL121-S</t>
  </si>
  <si>
    <t>M617</t>
  </si>
  <si>
    <t>ATHLETIC STRIPE TEE  -MEN-BLACK-HL121-M</t>
  </si>
  <si>
    <t>M618</t>
  </si>
  <si>
    <t>ATHLETIC STRIPE TEE  -MEN-BLACK-HL121-L</t>
  </si>
  <si>
    <t>M619</t>
  </si>
  <si>
    <t>ATHLETIC STRIPE TEE  -MEN-BLACK-HL121-XL</t>
  </si>
  <si>
    <t>M620</t>
  </si>
  <si>
    <t>NATURE TEE  -WOMEN-BLACK-HL125-S</t>
  </si>
  <si>
    <t>M621</t>
  </si>
  <si>
    <t>NATURE TEE  -WOMEN-BLACK-HL125-M</t>
  </si>
  <si>
    <t>M622</t>
  </si>
  <si>
    <t>NATURE TEE  -WOMEN-BLACK-HL125-L</t>
  </si>
  <si>
    <t>M623</t>
  </si>
  <si>
    <t>NATURE TEE  -WOMEN-BLACK-HL125-XL</t>
  </si>
  <si>
    <t>M624</t>
  </si>
  <si>
    <t>S/S ICON TEE  -MEN-BLACK-HL151-S</t>
  </si>
  <si>
    <t>M625</t>
  </si>
  <si>
    <t>S/S ICON TEE  -MEN-BLACK-HL151-M</t>
  </si>
  <si>
    <t>M626</t>
  </si>
  <si>
    <t>S/S ICON TEE  -MEN-BLACK-HL151-L</t>
  </si>
  <si>
    <t>M627</t>
  </si>
  <si>
    <t>S/S ICON TEE  -MEN-BLACK-HL151-XL</t>
  </si>
  <si>
    <t>M628</t>
  </si>
  <si>
    <t>S/S CASUAL TEE  -MEN-BLACK-HL206-S</t>
  </si>
  <si>
    <t>M629</t>
  </si>
  <si>
    <t>S/S CASUAL TEE  -MEN-BLACK-HL206-M</t>
  </si>
  <si>
    <t>M630</t>
  </si>
  <si>
    <t>S/S CASUAL TEE  -MEN-BLACK-HL206-L</t>
  </si>
  <si>
    <t>M631</t>
  </si>
  <si>
    <t>S/S CASUAL TEE  -MEN-BLACK-HL206-XL</t>
  </si>
  <si>
    <t>M632</t>
  </si>
  <si>
    <t>VINTAGE LOGO RAGLAN  TEE  -MEN-BLACK-HL208-S</t>
  </si>
  <si>
    <t>M633</t>
  </si>
  <si>
    <t>VINTAGE LOGO RAGLAN  TEE  -MEN-BLACK-HL208-M</t>
  </si>
  <si>
    <t>M634</t>
  </si>
  <si>
    <t>VINTAGE LOGO RAGLAN  TEE  -MEN-BLACK-HL208-L</t>
  </si>
  <si>
    <t>M635</t>
  </si>
  <si>
    <t>VINTAGE LOGO RAGLAN  TEE  -MEN-BLACK-HL208-XL</t>
  </si>
  <si>
    <t>M636</t>
  </si>
  <si>
    <t>ZIP FRONT HOODIE  -WOMEN-BLACK-HL209-S</t>
  </si>
  <si>
    <t>M637</t>
  </si>
  <si>
    <t>ZIP FRONT HOODIE  -WOMEN-BLACK-HL209-M</t>
  </si>
  <si>
    <t>M638</t>
  </si>
  <si>
    <t>ZIP FRONT HOODIE  -WOMEN-BLACK-HL209-L</t>
  </si>
  <si>
    <t>M639</t>
  </si>
  <si>
    <t>ZIP FRONT HOODIE  -WOMEN-BLACK-HL209-XL</t>
  </si>
  <si>
    <t>M640</t>
  </si>
  <si>
    <t>BRYANNA TEE  -WOMEN-BLACK-HL213-S</t>
  </si>
  <si>
    <t>M641</t>
  </si>
  <si>
    <t>BRYANNA TEE  -WOMEN-BLACK-HL213-M</t>
  </si>
  <si>
    <t>M642</t>
  </si>
  <si>
    <t>BRYANNA TEE  -WOMEN-BLACK-HL213-L</t>
  </si>
  <si>
    <t>M643</t>
  </si>
  <si>
    <t>BRYANNA TEE  -WOMEN-BLACK-HL213-XL</t>
  </si>
  <si>
    <t>M644</t>
  </si>
  <si>
    <t>VINTAGE LOGO SWEATSHIRT  -WOMEN-BLACK-HL216-S</t>
  </si>
  <si>
    <t>M645</t>
  </si>
  <si>
    <t>VINTAGE LOGO SWEATSHIRT  -WOMEN-BLACK-HL216-M</t>
  </si>
  <si>
    <t>M646</t>
  </si>
  <si>
    <t>VINTAGE LOGO SWEATSHIRT  -WOMEN-BLACK-HL216-L</t>
  </si>
  <si>
    <t>M647</t>
  </si>
  <si>
    <t>VINTAGE LOGO SWEATSHIRT  -WOMEN-BLACK-HL216-XL</t>
  </si>
  <si>
    <t>M648</t>
  </si>
  <si>
    <t>SHORT SLEEVE SCOOP NECK TEE  -UNI-BLACK-HL217-S</t>
  </si>
  <si>
    <t>M649</t>
  </si>
  <si>
    <t>SHORT SLEEVE SCOOP NECK TEE  -UNI-BLACK-HL217-M</t>
  </si>
  <si>
    <t>M650</t>
  </si>
  <si>
    <t>SHORT SLEEVE SCOOP NECK TEE  -UNI-BLACK-HL217-L</t>
  </si>
  <si>
    <t>M651</t>
  </si>
  <si>
    <t>SHORT SLEEVE SCOOP NECK TEE  -UNI-BLACK-HL217-XL</t>
  </si>
  <si>
    <t>M652</t>
  </si>
  <si>
    <t>LONG SLEEVE SCOOP NECK TEE  -UNI-BLACK-HL218-S</t>
  </si>
  <si>
    <t>M653</t>
  </si>
  <si>
    <t>LONG SLEEVE SCOOP NECK TEE  -UNI-BLACK-HL218-M</t>
  </si>
  <si>
    <t>M654</t>
  </si>
  <si>
    <t>LONG SLEEVE SCOOP NECK TEE  -UNI-BLACK-HL218-L</t>
  </si>
  <si>
    <t>M655</t>
  </si>
  <si>
    <t>LONG SLEEVE SCOOP NECK TEE  -UNI-BLACK-HL218-XL</t>
  </si>
  <si>
    <t>M656</t>
  </si>
  <si>
    <t>BLING CASUAL PANT  -UNI-BLACK-HL220-S</t>
  </si>
  <si>
    <t>M657</t>
  </si>
  <si>
    <t>BLING CASUAL PANT  -UNI-BLACK-HL220-M</t>
  </si>
  <si>
    <t>M658</t>
  </si>
  <si>
    <t>BLING CASUAL PANT  -UNI-BLACK-HL220-L</t>
  </si>
  <si>
    <t>M659</t>
  </si>
  <si>
    <t>BLING CASUAL PANT  -UNI-BLACK-HL220-XL</t>
  </si>
  <si>
    <t>M660</t>
  </si>
  <si>
    <t>BLING ZIP HOODIE  -UNI-BLACK-HL221-S</t>
  </si>
  <si>
    <t>M661</t>
  </si>
  <si>
    <t>BLING ZIP HOODIE  -UNI-BLACK-HL221-M</t>
  </si>
  <si>
    <t>M662</t>
  </si>
  <si>
    <t>BLING ZIP HOODIE  -UNI-BLACK-HL221-L</t>
  </si>
  <si>
    <t>M663</t>
  </si>
  <si>
    <t>BLING ZIP HOODIE  -UNI-BLACK-HL221-XL</t>
  </si>
  <si>
    <t>M664</t>
  </si>
  <si>
    <t>NATURE TEE  -WOMEN-GREEN-HL125-S</t>
  </si>
  <si>
    <t>M665</t>
  </si>
  <si>
    <t>NATURE TEE  -WOMEN-GREEN-HL125-M</t>
  </si>
  <si>
    <t>M666</t>
  </si>
  <si>
    <t>NATURE TEE  -WOMEN-GREEN-HL125-L</t>
  </si>
  <si>
    <t>M667</t>
  </si>
  <si>
    <t>NATURE TEE  -WOMEN-GREEN-HL125-XL</t>
  </si>
  <si>
    <t>M668</t>
  </si>
  <si>
    <t>S/S ICON TEE  -MEN-GREEN-HL151-S</t>
  </si>
  <si>
    <t>M669</t>
  </si>
  <si>
    <t>S/S ICON TEE  -MEN-GREEN-HL151-M</t>
  </si>
  <si>
    <t>M670</t>
  </si>
  <si>
    <t>S/S ICON TEE  -MEN-GREEN-HL151-L</t>
  </si>
  <si>
    <t>M671</t>
  </si>
  <si>
    <t>S/S ICON TEE  -MEN-GREEN-HL151-XL</t>
  </si>
  <si>
    <t>M672</t>
  </si>
  <si>
    <t>VINTAGE LOGO RAGLAN  TEE  -MEN-GREEN-HL208-S</t>
  </si>
  <si>
    <t>M673</t>
  </si>
  <si>
    <t>VINTAGE LOGO RAGLAN  TEE  -MEN-GREEN-HL208-M</t>
  </si>
  <si>
    <t>M674</t>
  </si>
  <si>
    <t>VINTAGE LOGO RAGLAN  TEE  -MEN-GREEN-HL208-L</t>
  </si>
  <si>
    <t>M675</t>
  </si>
  <si>
    <t>VINTAGE LOGO RAGLAN  TEE  -MEN-GREEN-HL208-XL</t>
  </si>
  <si>
    <t>M676</t>
  </si>
  <si>
    <t>VINTAGE LOGO SWEATSHIRT  -WOMEN-GREEN-HL216-S</t>
  </si>
  <si>
    <t>M677</t>
  </si>
  <si>
    <t>VINTAGE LOGO SWEATSHIRT  -WOMEN-GREEN-HL216-M</t>
  </si>
  <si>
    <t>M678</t>
  </si>
  <si>
    <t>VINTAGE LOGO SWEATSHIRT  -WOMEN-GREEN-HL216-L</t>
  </si>
  <si>
    <t>M679</t>
  </si>
  <si>
    <t>VINTAGE LOGO SWEATSHIRT  -WOMEN-GREEN-HL216-XL</t>
  </si>
  <si>
    <t>M680</t>
  </si>
  <si>
    <t>ATHLETIC STRIPE TEE  -MEN-GREY-HL121-S</t>
  </si>
  <si>
    <t>M681</t>
  </si>
  <si>
    <t>ATHLETIC STRIPE TEE  -MEN-GREY-HL121-M</t>
  </si>
  <si>
    <t>M682</t>
  </si>
  <si>
    <t>ATHLETIC STRIPE TEE  -MEN-GREY-HL121-L</t>
  </si>
  <si>
    <t>M683</t>
  </si>
  <si>
    <t>ATHLETIC STRIPE TEE  -MEN-GREY-HL121-XL</t>
  </si>
  <si>
    <t>M684</t>
  </si>
  <si>
    <t>NATURE TEE  -WOMEN-GREY-HL125-S</t>
  </si>
  <si>
    <t>M685</t>
  </si>
  <si>
    <t>NATURE TEE  -WOMEN-GREY-HL125-M</t>
  </si>
  <si>
    <t>M686</t>
  </si>
  <si>
    <t>NATURE TEE  -WOMEN-GREY-HL125-L</t>
  </si>
  <si>
    <t>M687</t>
  </si>
  <si>
    <t>NATURE TEE  -WOMEN-GREY-HL125-XL</t>
  </si>
  <si>
    <t>M688</t>
  </si>
  <si>
    <t>ACTIVE PANT  -WOMEN-GREY-HL134-S</t>
  </si>
  <si>
    <t>M689</t>
  </si>
  <si>
    <t>ACTIVE PANT - WOMEN - GREY - HL134 - M</t>
  </si>
  <si>
    <t>M690</t>
  </si>
  <si>
    <t>ACTIVE PANT - WOMEN - GREY - HL134 - L</t>
  </si>
  <si>
    <t>M691</t>
  </si>
  <si>
    <t>ACTIVE PANT - WOMEN - GREY - HL134 - XL</t>
  </si>
  <si>
    <t>M692</t>
  </si>
  <si>
    <t>S/S ICON TEE - MEN - GREY - HL151 - S</t>
  </si>
  <si>
    <t>M693</t>
  </si>
  <si>
    <t>S/S ICON TEE - MEN - GREY - HL151 - M</t>
  </si>
  <si>
    <t>M694</t>
  </si>
  <si>
    <t>S/S ICON TEE - MEN - GREY - HL151 - L</t>
  </si>
  <si>
    <t>M695</t>
  </si>
  <si>
    <t>S/S ICON TEE - MEN - GREY - HL151 - XL</t>
  </si>
  <si>
    <t>M696</t>
  </si>
  <si>
    <t>VINTAGE LOGO RAGLANTEE - MEN - GREY - HL208 - S</t>
  </si>
  <si>
    <t>M697</t>
  </si>
  <si>
    <t>VINTAGE LOGO RAGLANTEE - MEN - GREY - HL208 - M</t>
  </si>
  <si>
    <t>M698</t>
  </si>
  <si>
    <t>VINTAGE LOGO RAGLANTEE - MEN - GREY - HL208 - L</t>
  </si>
  <si>
    <t>M699</t>
  </si>
  <si>
    <t>VINTAGE LOGO RAGLANTEE - MEN - GREY - HL208 - XL</t>
  </si>
  <si>
    <t>M700</t>
  </si>
  <si>
    <t>ZIP FRONT HOODIE  -WOMEN-GREY-HL209-S</t>
  </si>
  <si>
    <t>M701</t>
  </si>
  <si>
    <t>ZIP FRONT HOODIE  -WOMEN-GREY-HL209-M</t>
  </si>
  <si>
    <t>M702</t>
  </si>
  <si>
    <t>ZIP FRONT HOODIE  -WOMEN-GREY-HL209-L</t>
  </si>
  <si>
    <t>M703</t>
  </si>
  <si>
    <t>ZIP FRONT HOODIE  -WOMEN-GREY-HL209-XL</t>
  </si>
  <si>
    <t>M704</t>
  </si>
  <si>
    <t>BRUSH STRIPETEE - MEN - GREY - HL212 - S</t>
  </si>
  <si>
    <t>M705</t>
  </si>
  <si>
    <t>BRUSH STRIPETEE - MEN - GREY - HL212 - M</t>
  </si>
  <si>
    <t>M706</t>
  </si>
  <si>
    <t>BRUSH STRIPETEE - MEN - GREY - HL212 - L</t>
  </si>
  <si>
    <t>M707</t>
  </si>
  <si>
    <t>BRUSH STRIPETEE - MEN - GREY - HL212 - XL</t>
  </si>
  <si>
    <t>M708</t>
  </si>
  <si>
    <t>BRUSH STRIPEV NECK TEE - WOMEN - GREY - HL215 - S</t>
  </si>
  <si>
    <t>M709</t>
  </si>
  <si>
    <t>BRUSH STRIPEV NECK TEE - WOMEN - GREY - HL215 - M</t>
  </si>
  <si>
    <t>M710</t>
  </si>
  <si>
    <t>BRUSH STRIPEV NECK TEE - WOMEN - GREY - HL215 - L</t>
  </si>
  <si>
    <t>M711</t>
  </si>
  <si>
    <t>BRUSH STRIPEV NECK TEE - WOMEN - GREY - HL215 - XL</t>
  </si>
  <si>
    <t>M712</t>
  </si>
  <si>
    <t>VINTAGE LOGO SWEATSHIRT - WOMEN - GREY - HL216 - S</t>
  </si>
  <si>
    <t>M713</t>
  </si>
  <si>
    <t>VINTAGE LOGO SWEATSHIRT - WOMEN - GREY - HL216 - M</t>
  </si>
  <si>
    <t>M714</t>
  </si>
  <si>
    <t>VINTAGE LOGO SWEATSHIRT - WOMEN - GREY - HL216 - L</t>
  </si>
  <si>
    <t>M715</t>
  </si>
  <si>
    <t>VINTAGE LOGO SWEATSHIRT - WOMEN - GREY - HL216 - X</t>
  </si>
  <si>
    <t>M716</t>
  </si>
  <si>
    <t>H V NECKTEE - MEN - GREY - HL224 - S</t>
  </si>
  <si>
    <t>M717</t>
  </si>
  <si>
    <t>H V NECKTEE - MEN - GREY - HL224 - M</t>
  </si>
  <si>
    <t>M718</t>
  </si>
  <si>
    <t>H V NECKTEE - MEN - GREY - HL224 - L</t>
  </si>
  <si>
    <t>M719</t>
  </si>
  <si>
    <t>H V NECKTEE - MEN - GREY - HL224 - XL</t>
  </si>
  <si>
    <t>M720</t>
  </si>
  <si>
    <t>SCRAWL TEE - MEN - GREY - HL226 - S</t>
  </si>
  <si>
    <t>M721</t>
  </si>
  <si>
    <t>SCRAWL TEE - MEN - GREY - HL226 - M</t>
  </si>
  <si>
    <t>M722</t>
  </si>
  <si>
    <t>SCRAWL TEE - MEN - GREY - HL226 - L</t>
  </si>
  <si>
    <t>M723</t>
  </si>
  <si>
    <t>SCRAWL TEE - MEN - GREY - HL226 - XL</t>
  </si>
  <si>
    <t>M724</t>
  </si>
  <si>
    <t>NATURE TEE - WOMEN - IRIS - HL125 - S</t>
  </si>
  <si>
    <t>M725</t>
  </si>
  <si>
    <t>NATURE TEE - WOMEN - IRIS - HL125 - M</t>
  </si>
  <si>
    <t>M726</t>
  </si>
  <si>
    <t>NATURE TEE - WOMEN - IRIS - HL125 - L</t>
  </si>
  <si>
    <t>M727</t>
  </si>
  <si>
    <t>NATURE TEE - WOMEN - IRIS - HL125 - XL</t>
  </si>
  <si>
    <t>M728</t>
  </si>
  <si>
    <t>S/S ICON TEE - WOMEN - IRIS - HL128 - S</t>
  </si>
  <si>
    <t>M729</t>
  </si>
  <si>
    <t>S/S ICON TEE - WOMEN - IRIS - HL128 - M</t>
  </si>
  <si>
    <t>M730</t>
  </si>
  <si>
    <t>S/S ICON TEE - WOMEN - IRIS - HL128 - L</t>
  </si>
  <si>
    <t>M731</t>
  </si>
  <si>
    <t>S/S ICON TEE - WOMEN - IRIS - HL128 - XL</t>
  </si>
  <si>
    <t>M732</t>
  </si>
  <si>
    <t>ACTIVE PANT - WOMEN - IRIS - HL134 - S</t>
  </si>
  <si>
    <t>M733</t>
  </si>
  <si>
    <t>ACTIVE PANT - WOMEN - IRIS - HL134 - M</t>
  </si>
  <si>
    <t>M734</t>
  </si>
  <si>
    <t>ACTIVE PANT - WOMEN - IRIS - HL134 - L</t>
  </si>
  <si>
    <t>M735</t>
  </si>
  <si>
    <t>ACTIVE PANT - WOMEN - IRIS - HL134 - XL</t>
  </si>
  <si>
    <t>M736</t>
  </si>
  <si>
    <t>ZIP FRONT HOODIE  -WOMEN-IRIS-HL209-S</t>
  </si>
  <si>
    <t>M737</t>
  </si>
  <si>
    <t>ZIP FRONT HOODIE  -WOMEN-IRIS-HL209-M</t>
  </si>
  <si>
    <t>M738</t>
  </si>
  <si>
    <t>ZIP FRONT HOODIE  -WOMEN-IRIS-HL209-L</t>
  </si>
  <si>
    <t>M739</t>
  </si>
  <si>
    <t>ZIP FRONT HOODIE  -WOMEN-IRIS-HL209-XL</t>
  </si>
  <si>
    <t>M740</t>
  </si>
  <si>
    <t>BRYANNA TEE - WOMEN - IRIS - HL213 - S</t>
  </si>
  <si>
    <t>M741</t>
  </si>
  <si>
    <t>BRYANNA TEE - WOMEN - IRIS - HL213 - M</t>
  </si>
  <si>
    <t>M742</t>
  </si>
  <si>
    <t>BRYANNA TEE - WOMEN - IRIS - HL213 - L</t>
  </si>
  <si>
    <t>M743</t>
  </si>
  <si>
    <t>BRYANNA TEE - WOMEN - IRIS - HL213 - XL</t>
  </si>
  <si>
    <t>M744</t>
  </si>
  <si>
    <t>VINTAGE LOGO SWEATSHIRT - WOMEN - IRIS - HL216 - S</t>
  </si>
  <si>
    <t>M745</t>
  </si>
  <si>
    <t>VINTAGE LOGO SWEATSHIRT - WOMEN - IRIS - HL216 - M</t>
  </si>
  <si>
    <t>M746</t>
  </si>
  <si>
    <t>VINTAGE LOGO SWEATSHIRT - WOMEN - IRIS - HL216 - L</t>
  </si>
  <si>
    <t>M747</t>
  </si>
  <si>
    <t>VINTAGE LOGO SWEATSHIRT - WOMEN - IRIS - HL216 - X</t>
  </si>
  <si>
    <t>M748</t>
  </si>
  <si>
    <t>SHORT SLEEVE SCOOP NECK TEE - WOMEN - IRIS - HL217</t>
  </si>
  <si>
    <t>M749</t>
  </si>
  <si>
    <t>M750</t>
  </si>
  <si>
    <t>M751</t>
  </si>
  <si>
    <t>M752</t>
  </si>
  <si>
    <t xml:space="preserve">LONG SLEEVE SCOOP NECK TEE - WOMEN - IRIS - HL218 </t>
  </si>
  <si>
    <t>M753</t>
  </si>
  <si>
    <t>M754</t>
  </si>
  <si>
    <t>M755</t>
  </si>
  <si>
    <t>M756</t>
  </si>
  <si>
    <t>BLING CASUAL PANT - WOMEN - IRIS - HL220 - S</t>
  </si>
  <si>
    <t>M757</t>
  </si>
  <si>
    <t>BLING CASUAL PANT - WOMEN - IRIS - HL220 - M</t>
  </si>
  <si>
    <t>M758</t>
  </si>
  <si>
    <t>BLING CASUAL PANT - WOMEN - IRIS - HL220 - L</t>
  </si>
  <si>
    <t>M759</t>
  </si>
  <si>
    <t>BLING CASUAL PANT - WOMEN - IRIS - HL220 - XL</t>
  </si>
  <si>
    <t>M760</t>
  </si>
  <si>
    <t>BLING ZIP HOODIE - WOMEN - IRIS - HL221 - S</t>
  </si>
  <si>
    <t>M761</t>
  </si>
  <si>
    <t>BLING ZIP HOODIE - WOMEN - IRIS - HL221 - M</t>
  </si>
  <si>
    <t>M762</t>
  </si>
  <si>
    <t>BLING ZIP HOODIE - WOMEN - IRIS - HL221 - L</t>
  </si>
  <si>
    <t>M763</t>
  </si>
  <si>
    <t>BLING ZIP HOODIE - WOMEN - IRIS - HL221 - XL</t>
  </si>
  <si>
    <t>M764</t>
  </si>
  <si>
    <t>3/4 SLEEVE DRESS SHIRT - WOMEN - PINK - HL214 - S</t>
  </si>
  <si>
    <t>M765</t>
  </si>
  <si>
    <t>3/4 SLEEVE DRESS SHIRT - WOMEN - PINK - HL214 - M</t>
  </si>
  <si>
    <t>M766</t>
  </si>
  <si>
    <t>3/4 SLEEVE DRESS SHIRT - WOMEN - PINK - HL214 - L</t>
  </si>
  <si>
    <t>M767</t>
  </si>
  <si>
    <t>3/4 SLEEVE DRESS SHIRT - WOMEN - PINK - HL214 - XL</t>
  </si>
  <si>
    <t>M772</t>
  </si>
  <si>
    <t>NIKE DRI-FIT 24H TOP - MENS -S</t>
  </si>
  <si>
    <t>M773</t>
  </si>
  <si>
    <t>NIKE DRI-FIT 24H TOP - MENS -M</t>
  </si>
  <si>
    <t>M774</t>
  </si>
  <si>
    <t>NIKE DRI-FIT 24H TOP - MENS -L</t>
  </si>
  <si>
    <t>M775</t>
  </si>
  <si>
    <t>NIKE DRI-FIT 24H TOP - MENS -XL</t>
  </si>
  <si>
    <t>M776</t>
  </si>
  <si>
    <t>NIKE DRI-FIT 24H TOP - WOMENS -S</t>
  </si>
  <si>
    <t>M777</t>
  </si>
  <si>
    <t>NIKE DRI-FIT 24H TOP - WOMENS -M</t>
  </si>
  <si>
    <t>M778</t>
  </si>
  <si>
    <t>NIKE DRI-FIT 24H TOP - WOMENS -L</t>
  </si>
  <si>
    <t>M779</t>
  </si>
  <si>
    <t>NIKE DRI-FIT 24H TOP - WOMENS -XL</t>
  </si>
  <si>
    <t>M780</t>
  </si>
  <si>
    <t>COTTON 24H TSHIRT - MENS -S</t>
  </si>
  <si>
    <t>M781</t>
  </si>
  <si>
    <t>COTTON 24H TSHIRT - MENS -M</t>
  </si>
  <si>
    <t>M782</t>
  </si>
  <si>
    <t>COTTON 24H TSHIRT - MENS -L</t>
  </si>
  <si>
    <t>M783</t>
  </si>
  <si>
    <t>COTTON 24H TSHIRT - MENS -XL</t>
  </si>
  <si>
    <t>M784</t>
  </si>
  <si>
    <t>COTTON 24H TSHIRT - WOMENS -S</t>
  </si>
  <si>
    <t>M785</t>
  </si>
  <si>
    <t>COTTON 24H TSHIRT - WOMENS -M</t>
  </si>
  <si>
    <t>M786</t>
  </si>
  <si>
    <t>COTTON 24H TSHIRT - WOMENS -L</t>
  </si>
  <si>
    <t>M787</t>
  </si>
  <si>
    <t>COTTON 24H TSHIRT - WOMENS -XL</t>
  </si>
  <si>
    <t>M811</t>
  </si>
  <si>
    <t>NATURE TEE - WOMEN - WHITE - HL125 - S</t>
  </si>
  <si>
    <t>M812</t>
  </si>
  <si>
    <t>NATURE TEE - WOMEN - WHITE - HL125 - M</t>
  </si>
  <si>
    <t>M813</t>
  </si>
  <si>
    <t>NATURE TEE - WOMEN - WHITE - HL125 - L</t>
  </si>
  <si>
    <t>M814</t>
  </si>
  <si>
    <t>NATURE TEE - WOMEN - WHITE - HL125 - XL</t>
  </si>
  <si>
    <t>M819</t>
  </si>
  <si>
    <t>S/S CASUAL TEE - MEN - WHITE - HL206 - S</t>
  </si>
  <si>
    <t>M820</t>
  </si>
  <si>
    <t>S/S CASUAL TEE - MEN - WHITE - HL206 - M</t>
  </si>
  <si>
    <t>M821</t>
  </si>
  <si>
    <t>S/S CASUAL TEE - MEN - WHITE - HL206 - L</t>
  </si>
  <si>
    <t>M822</t>
  </si>
  <si>
    <t>S/S CASUAL TEE - MEN - WHITE - HL206 - XL</t>
  </si>
  <si>
    <t>M823</t>
  </si>
  <si>
    <t>VINTAGE LOGO RAGLANTEE - MEN - WHITE - HL208 - S</t>
  </si>
  <si>
    <t>M824</t>
  </si>
  <si>
    <t>VINTAGE LOGO RAGLANTEE - MEN - WHITE - HL208 - M</t>
  </si>
  <si>
    <t>M825</t>
  </si>
  <si>
    <t>VINTAGE LOGO RAGLANTEE - MEN - WHITE - HL208 - L</t>
  </si>
  <si>
    <t>M826</t>
  </si>
  <si>
    <t>VINTAGE LOGO RAGLANTEE - MEN - WHITE - HL208 - XL</t>
  </si>
  <si>
    <t>M827</t>
  </si>
  <si>
    <t>ZIP FRONT HOODIE  -WOMEN-WHITE-HL209-S</t>
  </si>
  <si>
    <t>M828</t>
  </si>
  <si>
    <t>ZIP FRONT HOODIE  -WOMEN-WHITE-HL209-M</t>
  </si>
  <si>
    <t>M829</t>
  </si>
  <si>
    <t>ZIP FRONT HOODIE  -WOMEN-WHITE-HL209-L</t>
  </si>
  <si>
    <t>M830</t>
  </si>
  <si>
    <t>ZIP FRONT HOODIE  -WOMEN-WHITE-HL209-XL</t>
  </si>
  <si>
    <t>M831</t>
  </si>
  <si>
    <t>BRUSH STRIPE TEE - MEN - WHITE - HL212 - S</t>
  </si>
  <si>
    <t>M832</t>
  </si>
  <si>
    <t>BRUSH STRIPE TEE - MEN - WHITE - HL212 - M</t>
  </si>
  <si>
    <t>M833</t>
  </si>
  <si>
    <t>BRUSH STRIPE TEE - MEN - WHITE - HL212 - L</t>
  </si>
  <si>
    <t>M834</t>
  </si>
  <si>
    <t>BRUSH STRIPE TEE - MEN - WHITE - HL212 - XL</t>
  </si>
  <si>
    <t>M835</t>
  </si>
  <si>
    <t>BRYANNA TEE - WOMEN - WHITE - HL213 - S</t>
  </si>
  <si>
    <t>M836</t>
  </si>
  <si>
    <t>BRYANNA TEE - WOMEN - WHITE - HL213 - M</t>
  </si>
  <si>
    <t>M837</t>
  </si>
  <si>
    <t>BRYANNA TEE - WOMEN - WHITE - HL213 - L</t>
  </si>
  <si>
    <t>M838</t>
  </si>
  <si>
    <t>BRYANNA TEE - WOMEN - WHITE - HL213 - XL</t>
  </si>
  <si>
    <t>M839</t>
  </si>
  <si>
    <t xml:space="preserve">BRUSH STRIPE V NECK TEE - WOMEN - WHITE - HL215 - </t>
  </si>
  <si>
    <t>M840</t>
  </si>
  <si>
    <t>M841</t>
  </si>
  <si>
    <t>M842</t>
  </si>
  <si>
    <t>M843</t>
  </si>
  <si>
    <t xml:space="preserve">VINTAGE LOGO SWEATSHIRT - WOMEN - WHITE - HL216 - </t>
  </si>
  <si>
    <t>M844</t>
  </si>
  <si>
    <t>M845</t>
  </si>
  <si>
    <t>M846</t>
  </si>
  <si>
    <t>M847</t>
  </si>
  <si>
    <t>SHORT SLEEVE SCOOP NECK TEE - WOMEN - WHITE - HL21</t>
  </si>
  <si>
    <t>M848</t>
  </si>
  <si>
    <t>M849</t>
  </si>
  <si>
    <t>M850</t>
  </si>
  <si>
    <t>M851</t>
  </si>
  <si>
    <t>LONG SLEEVE SCOOP NECK TEE - WOMEN - WHITE - HL218</t>
  </si>
  <si>
    <t>M852</t>
  </si>
  <si>
    <t>M853</t>
  </si>
  <si>
    <t>M854</t>
  </si>
  <si>
    <t>M855</t>
  </si>
  <si>
    <t>BLING CASUAL PANT - WOMEN - WHITE - HL220 - S</t>
  </si>
  <si>
    <t>M856</t>
  </si>
  <si>
    <t>BLING CASUAL PANT - WOMEN - WHITE - HL220 - M</t>
  </si>
  <si>
    <t>M857</t>
  </si>
  <si>
    <t>BLING CASUAL PANT - WOMEN - WHITE - HL220 - L</t>
  </si>
  <si>
    <t>M858</t>
  </si>
  <si>
    <t>BLING CASUAL PANT - WOMEN - WHITE - HL220 - XL</t>
  </si>
  <si>
    <t>M859</t>
  </si>
  <si>
    <t>BLING ZIP HOODIE - WOMEN - WHITE - HL221 - S</t>
  </si>
  <si>
    <t>M860</t>
  </si>
  <si>
    <t>BLING ZIP HOODIE - WOMEN - WHITE - HL221 - M</t>
  </si>
  <si>
    <t>M861</t>
  </si>
  <si>
    <t>BLING ZIP HOODIE - WOMEN - WHITE - HL221 - L</t>
  </si>
  <si>
    <t>M862</t>
  </si>
  <si>
    <t>BLING ZIP HOODIE - WOMEN - WHITE - HL221 - XL</t>
  </si>
  <si>
    <t>M863</t>
  </si>
  <si>
    <t>H V NECKTEE  MEN WHITE HL224 S</t>
  </si>
  <si>
    <t>M864</t>
  </si>
  <si>
    <t>H V NECKTEE - MEN WHITE HL224 M</t>
  </si>
  <si>
    <t>M865</t>
  </si>
  <si>
    <t>H V NECKTEE - MEN WHITE HL224 L</t>
  </si>
  <si>
    <t>M866</t>
  </si>
  <si>
    <t>H V NECKTEE - MEN WHITE HL224 XL</t>
  </si>
  <si>
    <t>M867</t>
  </si>
  <si>
    <t>SCRAWL TEE - MEN WHITE HL226 S</t>
  </si>
  <si>
    <t>M868</t>
  </si>
  <si>
    <t>SCRAWL TEE - MEN WHITE HL226 M</t>
  </si>
  <si>
    <t>M869</t>
  </si>
  <si>
    <t>SCRAWL TEE - MEN WHITE HL226 L</t>
  </si>
  <si>
    <t>M870</t>
  </si>
  <si>
    <t>SCRAWL TEE - MEN WHITE HL226 XL</t>
  </si>
  <si>
    <t>M891</t>
  </si>
  <si>
    <t>CYCLING SHORT - WOMEN BLACK HL227 S</t>
  </si>
  <si>
    <t>M892</t>
  </si>
  <si>
    <t>CYCLING SHORT - WOMEN BLACK HL227 M</t>
  </si>
  <si>
    <t>M893</t>
  </si>
  <si>
    <t>CYCLING SHORT - WOMEN BLACK HL227 L</t>
  </si>
  <si>
    <t>M894</t>
  </si>
  <si>
    <t>CYCLING SHORT - WOMEN BLACK HL227 XL</t>
  </si>
  <si>
    <t>M899</t>
  </si>
  <si>
    <t>NATURE TEE  -  MEN  GREY HL119 S</t>
  </si>
  <si>
    <t>M900</t>
  </si>
  <si>
    <t>NATURE TEE  -  MEN  GREY HL119 M</t>
  </si>
  <si>
    <t>M901</t>
  </si>
  <si>
    <t>NATURE TEE  -  MEN  GREY HL119 L</t>
  </si>
  <si>
    <t>M902</t>
  </si>
  <si>
    <t>NATURE TEE  -  MEN  GREY HL119 XL</t>
  </si>
  <si>
    <t>M903</t>
  </si>
  <si>
    <t>NATURE TEE  -  MEN  BLACK HL119 S</t>
  </si>
  <si>
    <t>M904</t>
  </si>
  <si>
    <t>NATURE TEE  -  MEN  BLACK HL119 M</t>
  </si>
  <si>
    <t>M905</t>
  </si>
  <si>
    <t>NATURE TEE  -  MEN  BLACK HL119 L</t>
  </si>
  <si>
    <t>M906</t>
  </si>
  <si>
    <t>NATURE TEE  -  MEN  BLACK HL119 XL</t>
  </si>
  <si>
    <t>M915</t>
  </si>
  <si>
    <t>ACTIVE HOODIE  -  MEN  GREY HL124 S</t>
  </si>
  <si>
    <t>M916</t>
  </si>
  <si>
    <t>ACTIVE HOODIE  -  MEN  GREY HL124 M</t>
  </si>
  <si>
    <t>M917</t>
  </si>
  <si>
    <t>ACTIVE HOODIE  -  MEN  GREY HL124 L</t>
  </si>
  <si>
    <t>M918</t>
  </si>
  <si>
    <t>ACTIVE HOODIE  -  MEN  GREY HL124 XL</t>
  </si>
  <si>
    <t>M923</t>
  </si>
  <si>
    <t>V INTAGE LOGO V NECK TEE - MEN BLACK HL207 S</t>
  </si>
  <si>
    <t>M924</t>
  </si>
  <si>
    <t>V INTAGE LOGO V NECK TEE - MEN BLACK HL207 M</t>
  </si>
  <si>
    <t>M925</t>
  </si>
  <si>
    <t>V INTAGE LOGO V NECK TEE - MEN BLACK HL207 L</t>
  </si>
  <si>
    <t>M926</t>
  </si>
  <si>
    <t>V INTAGE LOGO V NECK TEE - MEN BLACK HL207 XL</t>
  </si>
  <si>
    <t>M927</t>
  </si>
  <si>
    <t>V INTAGE LOGO V NECK TEE - MEN WHITE HL207 S</t>
  </si>
  <si>
    <t>M928</t>
  </si>
  <si>
    <t>V INTAGE LOGO V NECK TEE - MEN WHITE HL207 M</t>
  </si>
  <si>
    <t>M929</t>
  </si>
  <si>
    <t>V INTAGE LOGO V NECK TEE - MEN WHITE HL207 L</t>
  </si>
  <si>
    <t>M930</t>
  </si>
  <si>
    <t>V INTAGE LOGO V NECK TEE - MEN WHITE HL207 XL</t>
  </si>
  <si>
    <t>M935</t>
  </si>
  <si>
    <t>V INTAGE LOGO V NECK TEE - MEN GREY HL207 S</t>
  </si>
  <si>
    <t>M936</t>
  </si>
  <si>
    <t>V INTAGE LOGO V NECK TEE - MEN GREY HL207 M</t>
  </si>
  <si>
    <t>M937</t>
  </si>
  <si>
    <t>V INTAGE LOGO V NECK TEE - MEN GREY HL207 L</t>
  </si>
  <si>
    <t>M938</t>
  </si>
  <si>
    <t>V INTAGE LOGO V NECK TEE - MEN GREY HL207 XL</t>
  </si>
  <si>
    <t>M939</t>
  </si>
  <si>
    <t>CRUISING TEE - MEN BLACK HL211 S</t>
  </si>
  <si>
    <t>M940</t>
  </si>
  <si>
    <t>CRUISING TEE - MEN BLACK HL211 M</t>
  </si>
  <si>
    <t>M941</t>
  </si>
  <si>
    <t>CRUISING TEE - MEN BLACK HL211 L</t>
  </si>
  <si>
    <t>M942</t>
  </si>
  <si>
    <t>CRUISING TEE - MEN BLACK HL211 XL</t>
  </si>
  <si>
    <t>M943</t>
  </si>
  <si>
    <t>CRUISING TEE - MEN GREY HL211 S</t>
  </si>
  <si>
    <t>M944</t>
  </si>
  <si>
    <t>CRUISING TEE - MEN GREY HL211 M</t>
  </si>
  <si>
    <t>M945</t>
  </si>
  <si>
    <t>CRUISING TEE - MEN GREY HL211 L</t>
  </si>
  <si>
    <t>M946</t>
  </si>
  <si>
    <t>CRUISING TEE - MEN GREY HL211 XL</t>
  </si>
  <si>
    <t>M947</t>
  </si>
  <si>
    <t>SUNBURST TEE  -  WOMEN  IRIS HL127 S</t>
  </si>
  <si>
    <t>M948</t>
  </si>
  <si>
    <t>SUNBURST TEE  -  WOMEN  IRIS HL127 M</t>
  </si>
  <si>
    <t>M949</t>
  </si>
  <si>
    <t>SUNBURST TEE  -  WOMEN  IRIS HL127 L</t>
  </si>
  <si>
    <t>M950</t>
  </si>
  <si>
    <t>SUNBURST TEE  -  WOMEN  IRIS HL127 XL</t>
  </si>
  <si>
    <t>M951</t>
  </si>
  <si>
    <t>SUNBURST TEE  -  WOMEN  AQUA HL127 S</t>
  </si>
  <si>
    <t>M952</t>
  </si>
  <si>
    <t>SUNBURST TEE  -  WOMEN  AQUA HL127 M</t>
  </si>
  <si>
    <t>M953</t>
  </si>
  <si>
    <t>SUNBURST TEE  -  WOMEN  AQUA HL127 L</t>
  </si>
  <si>
    <t>M954</t>
  </si>
  <si>
    <t>SUNBURST TEE  -  WOMEN  AQUA HL127 XL</t>
  </si>
  <si>
    <t>M955</t>
  </si>
  <si>
    <t>SWIRL V NECK TEE -  WOMEN  IRIS HL182 S</t>
  </si>
  <si>
    <t>M956</t>
  </si>
  <si>
    <t>SWIRL V NECK TEE -  WOMEN  IRIS HL182 M</t>
  </si>
  <si>
    <t>M957</t>
  </si>
  <si>
    <t>SWIRL V NECK TEE -  WOMEN  IRIS HL182 L</t>
  </si>
  <si>
    <t>M958</t>
  </si>
  <si>
    <t>SWIRL V NECK TEE -  WOMEN  IRIS HL182 XL</t>
  </si>
  <si>
    <t>M959</t>
  </si>
  <si>
    <t>SWIRL V NECK TEE -  WOMEN  GREEN HL182 S</t>
  </si>
  <si>
    <t>M960</t>
  </si>
  <si>
    <t>SWIRL V NECK TEE -  WOMEN  GREEN HL182 M</t>
  </si>
  <si>
    <t>M961</t>
  </si>
  <si>
    <t>SWIRL V NECK TEE -  WOMEN  GREEN HL182 L</t>
  </si>
  <si>
    <t>M962</t>
  </si>
  <si>
    <t>SWIRL V NECK TEE -  WOMEN  GREEN HL182 XL</t>
  </si>
  <si>
    <t>M963</t>
  </si>
  <si>
    <t>SWIRL V NECK TEE -  WOMEN  AQUA HL182 S</t>
  </si>
  <si>
    <t>M964</t>
  </si>
  <si>
    <t>SWIRL V NECK TEE -  WOMEN  AQUA HL182 M</t>
  </si>
  <si>
    <t>M965</t>
  </si>
  <si>
    <t>SWIRL V NECK TEE -  WOMEN  AQUA HL182 L</t>
  </si>
  <si>
    <t>M966</t>
  </si>
  <si>
    <t>SWIRL V NECK TEE -  WOMEN  AQUA HL182 XL</t>
  </si>
  <si>
    <t>P391SF</t>
  </si>
  <si>
    <t>CYCLE SPONSORSHIP SHIRT-SMALL</t>
  </si>
  <si>
    <t>P392SF</t>
  </si>
  <si>
    <t>CYCLE SPONSORSHIP SHIRT-MEDIUM</t>
  </si>
  <si>
    <t>P393SF</t>
  </si>
  <si>
    <t>CYCLE SPONSORSHIP SHIRT-LARGE</t>
  </si>
  <si>
    <t>Q202</t>
  </si>
  <si>
    <t>MEN TRACKSUIT PANT - SMALL</t>
  </si>
  <si>
    <t>Q203</t>
  </si>
  <si>
    <t>MEN TRACKSUIT PANT - MEDIUM</t>
  </si>
  <si>
    <t>Q204</t>
  </si>
  <si>
    <t>MEN TRACKSUIT PANT - LARGE</t>
  </si>
  <si>
    <t>Q205</t>
  </si>
  <si>
    <t>MEN TRACKSUIT PANT - XLARGE</t>
  </si>
  <si>
    <t>Q206</t>
  </si>
  <si>
    <t>MEN TRACKSUIT PANT - XXLARGE</t>
  </si>
  <si>
    <t>Q207</t>
  </si>
  <si>
    <t>WOMEN WORKOUT PANT - XSMALL</t>
  </si>
  <si>
    <t>Q208</t>
  </si>
  <si>
    <t>WOMEN WORKOUT PANT - SMALL</t>
  </si>
  <si>
    <t>Q209</t>
  </si>
  <si>
    <t>WOMEN WORKOUT PANT - MEDIUM</t>
  </si>
  <si>
    <t>Q210</t>
  </si>
  <si>
    <t>WOMEN WORKOUT PANT - LARGE</t>
  </si>
  <si>
    <t>Q211</t>
  </si>
  <si>
    <t>WOMEN WORKOUT PANT - XLARGE</t>
  </si>
  <si>
    <t>Q214</t>
  </si>
  <si>
    <t>WOMEN 3/4 LENGTH TIGHT - SMALL</t>
  </si>
  <si>
    <t>Q215</t>
  </si>
  <si>
    <t>WOMEN 3/4 LENGTH TIGHT - MEDIUM</t>
  </si>
  <si>
    <t>Q216</t>
  </si>
  <si>
    <t>WOMEN 3/4 LENGTH TIGHT - LARGE</t>
  </si>
  <si>
    <t>Q217</t>
  </si>
  <si>
    <t>WOMEN 3/4 LENGTH TIGHT - XLARGE</t>
  </si>
  <si>
    <t>Q220</t>
  </si>
  <si>
    <t>MEN TRAINING TOP - SMALL</t>
  </si>
  <si>
    <t>Q221</t>
  </si>
  <si>
    <t>MEN TRAINING TOP - MEDIUM</t>
  </si>
  <si>
    <t>Q222</t>
  </si>
  <si>
    <t>MEN TRAINING TOP - LARGE</t>
  </si>
  <si>
    <t>Q223</t>
  </si>
  <si>
    <t>MEN TRAINING TOP - XLARGE</t>
  </si>
  <si>
    <t>Q224</t>
  </si>
  <si>
    <t>MEN TRAINING TOP - XXLARGE</t>
  </si>
  <si>
    <t>Q225</t>
  </si>
  <si>
    <t>WOMEN TRAINING TOP - XSMALL</t>
  </si>
  <si>
    <t>Q226</t>
  </si>
  <si>
    <t>WOMEN TRAINING TOP - SMALL</t>
  </si>
  <si>
    <t>Q227</t>
  </si>
  <si>
    <t>WOMEN TRAINING TOP - MEDIUM</t>
  </si>
  <si>
    <t>Q228</t>
  </si>
  <si>
    <t>WOMEN TRAINING TOP - LARGE</t>
  </si>
  <si>
    <t>Q229</t>
  </si>
  <si>
    <t>WOMEN TRAINING TOP - XLARGE</t>
  </si>
  <si>
    <t>Q232</t>
  </si>
  <si>
    <t>MEN DRY-FIT POLO - SMALL</t>
  </si>
  <si>
    <t>Q233</t>
  </si>
  <si>
    <t>MEN DRY-FIT POLO - MEDIUM</t>
  </si>
  <si>
    <t>Q234</t>
  </si>
  <si>
    <t>MEN DRY-FIT POLO - LARGE</t>
  </si>
  <si>
    <t>Q235</t>
  </si>
  <si>
    <t>MEN DRY-FIT POLO - XLARGE</t>
  </si>
  <si>
    <t>Q236</t>
  </si>
  <si>
    <t>MEN DRY-FIT POLO - XXLARGE</t>
  </si>
  <si>
    <t>Q237</t>
  </si>
  <si>
    <t>WOMEN DRI-FIT POLO-HL114- XS</t>
  </si>
  <si>
    <t>Q238</t>
  </si>
  <si>
    <t>WOMEN DRI-FIT POLO-HL114- S</t>
  </si>
  <si>
    <t>Q239</t>
  </si>
  <si>
    <t>WOMEN DRI-FIT POLO-HL114- M</t>
  </si>
  <si>
    <t>Q240</t>
  </si>
  <si>
    <t>WOMEN DRI-FIT POLO-HL114- L</t>
  </si>
  <si>
    <t>Q241</t>
  </si>
  <si>
    <t>WOMEN DRI-FIT POLO-HL114- XL</t>
  </si>
  <si>
    <t>Q243</t>
  </si>
  <si>
    <t>MEN 1/2 ZIP L/S TOP - XSMALL</t>
  </si>
  <si>
    <t>Q244</t>
  </si>
  <si>
    <t>MEN 1/2 ZIP L/S TOP - SMALL</t>
  </si>
  <si>
    <t>Q245</t>
  </si>
  <si>
    <t>MEN 1/2 ZIP L/S TOP - MEDIUM</t>
  </si>
  <si>
    <t>Q246</t>
  </si>
  <si>
    <t>MEN 1/2 ZIP L/S TOP - LARGE</t>
  </si>
  <si>
    <t>Q250</t>
  </si>
  <si>
    <t>WOMEN 1/2 ZIP L/S TOP - SMALL</t>
  </si>
  <si>
    <t>Q251</t>
  </si>
  <si>
    <t>WOMEN 1/2 ZIP L/S TOP - MEDIUM</t>
  </si>
  <si>
    <t>Q252</t>
  </si>
  <si>
    <t>WOMEN 1/2 ZIP L/S TOP - LARGE</t>
  </si>
  <si>
    <t>Q253</t>
  </si>
  <si>
    <t>WOMEN 1/2 ZIP L/S TOP - XLARGE</t>
  </si>
  <si>
    <t>Q254</t>
  </si>
  <si>
    <t>WOMEN 1/2 ZIP L/S TOP - XXLARGE</t>
  </si>
  <si>
    <t>U694UK</t>
  </si>
  <si>
    <t>H24 FIT DVD</t>
  </si>
  <si>
    <t>V094</t>
  </si>
  <si>
    <t>V094EU</t>
  </si>
  <si>
    <t>L/S 24H POLO SHIRT MEN - SMALL</t>
  </si>
  <si>
    <t>V095</t>
  </si>
  <si>
    <t>V095EU</t>
  </si>
  <si>
    <t>L/S 24H POLO SHIRT MEN - MEDIUM</t>
  </si>
  <si>
    <t>V096</t>
  </si>
  <si>
    <t>V096EU</t>
  </si>
  <si>
    <t>L/S 24H POLO SHIRT MEN - LARGE</t>
  </si>
  <si>
    <t>V097</t>
  </si>
  <si>
    <t>V097EU</t>
  </si>
  <si>
    <t>L/S 24H POLO SHIRT MEN - XLARGE</t>
  </si>
  <si>
    <t>V098</t>
  </si>
  <si>
    <t>V098EU</t>
  </si>
  <si>
    <t>L/S 24H POLO SHIRT WOMEN - SMALL</t>
  </si>
  <si>
    <t>V099</t>
  </si>
  <si>
    <t>V099EU</t>
  </si>
  <si>
    <t>L/S 24H POLO SHIRT WOMEN - MEDIUM</t>
  </si>
  <si>
    <t>V100</t>
  </si>
  <si>
    <t>V100EU</t>
  </si>
  <si>
    <t>L/S 24H POLO SHIRT WOMEN - LARGE</t>
  </si>
  <si>
    <t>V101</t>
  </si>
  <si>
    <t>V101EU</t>
  </si>
  <si>
    <t>L/S 24H POLO SHIRT WOMEN - XLARGE</t>
  </si>
  <si>
    <t>V123</t>
  </si>
  <si>
    <t>BOLT L/S T HL342 SEAPORT S</t>
  </si>
  <si>
    <t>V124</t>
  </si>
  <si>
    <t>BOLT L/S T HL342 SEAPORT M</t>
  </si>
  <si>
    <t>V125</t>
  </si>
  <si>
    <t>BOLT L/S T HL342 SEAPORT L</t>
  </si>
  <si>
    <t>V126</t>
  </si>
  <si>
    <t>BOLT L/S T HL342 SEAPORT XL</t>
  </si>
  <si>
    <t>V127</t>
  </si>
  <si>
    <t>BOLT L/S T HL342 BLACK S</t>
  </si>
  <si>
    <t>V128</t>
  </si>
  <si>
    <t>BOLT L/S T HL342 BLACK M</t>
  </si>
  <si>
    <t>V129</t>
  </si>
  <si>
    <t>BOLT L/S T HL342 BLACK L</t>
  </si>
  <si>
    <t>V130</t>
  </si>
  <si>
    <t>BOLT L/S T HL342 BLACK XL</t>
  </si>
  <si>
    <t>V131</t>
  </si>
  <si>
    <t>STRIPED SWEATSHIRT HL334 AQUA S</t>
  </si>
  <si>
    <t>V132</t>
  </si>
  <si>
    <t>STRIPED SWEATSHIRT HL334 AQUA M</t>
  </si>
  <si>
    <t>V133</t>
  </si>
  <si>
    <t>STRIPED SWEATSHIRT HL334 AQUA L</t>
  </si>
  <si>
    <t>V134</t>
  </si>
  <si>
    <t>STRIPED SWEATSHIRT HL334 AQUA XL</t>
  </si>
  <si>
    <t>V135</t>
  </si>
  <si>
    <t>STRIPED SWEATSHIRT HL334 S</t>
  </si>
  <si>
    <t>V136</t>
  </si>
  <si>
    <t>STRIPED SWEATSHIRT HL334 IRIS M</t>
  </si>
  <si>
    <t>V137</t>
  </si>
  <si>
    <t>STRIPED SWEATSHIRT H L34 IRIS L</t>
  </si>
  <si>
    <t>V138</t>
  </si>
  <si>
    <t>STRIPED SWEATSHIRT HL334 IRIS XL</t>
  </si>
  <si>
    <t>V139</t>
  </si>
  <si>
    <t>VINTAGE LOGO V NECK TEE HL207 SEAPORT S</t>
  </si>
  <si>
    <t>V140</t>
  </si>
  <si>
    <t>VINTAGE LOGO V NECK TEE HL207 SEAPORT M</t>
  </si>
  <si>
    <t>V141</t>
  </si>
  <si>
    <t>VINTAGE LOGO V NECK TEE HL207 SEAPORT L</t>
  </si>
  <si>
    <t>V142</t>
  </si>
  <si>
    <t>VINTAGE LOGO V NECK TEE HL207 SEAPORT XL</t>
  </si>
  <si>
    <t>V143</t>
  </si>
  <si>
    <t>VINTAGE LOGO V NECK TEE HL207 BLACK S</t>
  </si>
  <si>
    <t>V144</t>
  </si>
  <si>
    <t>VINTAGE LOGO V NECK TEE HL207 BLACK M</t>
  </si>
  <si>
    <t>V145</t>
  </si>
  <si>
    <t>VINTAGE LOGO V NECK TEE HL207 BLACK L</t>
  </si>
  <si>
    <t>V146</t>
  </si>
  <si>
    <t>VINTAGE LOGO V NECK TEE HL207 BLACK XL</t>
  </si>
  <si>
    <t>V147</t>
  </si>
  <si>
    <t>VINTAGE LOGO V NECK TEE HL207 WHITE S</t>
  </si>
  <si>
    <t>V148</t>
  </si>
  <si>
    <t>VINTAGE LOGO V NECK TEE HL207 WHITE M</t>
  </si>
  <si>
    <t>V149</t>
  </si>
  <si>
    <t>VINTAGE LOGO V NECK TEE HL207 WHITE L</t>
  </si>
  <si>
    <t>V150</t>
  </si>
  <si>
    <t>VINTAGE LOGO V NECK TEE HL207 WHITE XL</t>
  </si>
  <si>
    <t>V159</t>
  </si>
  <si>
    <t>VINTAGE LOG SWEATSHIRT HL2016 SEAPORT S</t>
  </si>
  <si>
    <t>V160</t>
  </si>
  <si>
    <t>VINTAGE LOG SWEATSHIRT HL2016 SEAPORT M</t>
  </si>
  <si>
    <t>V161</t>
  </si>
  <si>
    <t>VINTAGE LOG SWEATSHIRT HL2016 SEAPORT L</t>
  </si>
  <si>
    <t>V162</t>
  </si>
  <si>
    <t>VINTAGE LOG SWEATSHIRT HL2016 SEAPORT XL</t>
  </si>
  <si>
    <t>V171</t>
  </si>
  <si>
    <t>CLASSIC POLO WOMEN HL349 BLACK S</t>
  </si>
  <si>
    <t>V172</t>
  </si>
  <si>
    <t>CLASSIC POLO WOMEN HL349 BLACK M</t>
  </si>
  <si>
    <t>V173</t>
  </si>
  <si>
    <t>CLASSIC POLO WOMEN HL349 BLACK L</t>
  </si>
  <si>
    <t>V174</t>
  </si>
  <si>
    <t>CLASSIC POLO WOMEN HL349 BLACK XL</t>
  </si>
  <si>
    <t>V183</t>
  </si>
  <si>
    <t>CLASSIC POLO MEN HL349 BLACK S</t>
  </si>
  <si>
    <t>V184</t>
  </si>
  <si>
    <t>CLASSIC POLO MEN HL349 BLACK M</t>
  </si>
  <si>
    <t>V185</t>
  </si>
  <si>
    <t>CLASSIC POLO MEN HL349 BLACK L</t>
  </si>
  <si>
    <t>V186</t>
  </si>
  <si>
    <t>CLASSIC POLO MEN HL349 BLACK XL</t>
  </si>
  <si>
    <t>V191</t>
  </si>
  <si>
    <t>PERFECT FIT DRESS SHIRT HL346 WHITE S</t>
  </si>
  <si>
    <t>V192</t>
  </si>
  <si>
    <t>PERFECT FIT DRESS SHIRT HL346 WHITE M</t>
  </si>
  <si>
    <t>V193</t>
  </si>
  <si>
    <t>PERFECT FIT DRESS SHIRT HL346 WHITE L</t>
  </si>
  <si>
    <t>V194</t>
  </si>
  <si>
    <t>PERFECT FIT DRESS SHIRT HL346 WHITE XL</t>
  </si>
  <si>
    <t>V195</t>
  </si>
  <si>
    <t>PERFECT FIT DRESS SHIRT HL346 BLUE S</t>
  </si>
  <si>
    <t>V196</t>
  </si>
  <si>
    <t>PERFECT FIT DRESS SHIRT HL346 BLUE M</t>
  </si>
  <si>
    <t>V197</t>
  </si>
  <si>
    <t>PERFECT FIT DRESS SHIRT HL346 BLUE L</t>
  </si>
  <si>
    <t>V198</t>
  </si>
  <si>
    <t>PERFECT FIT DRESS SHIRT HL346 BLUE XL</t>
  </si>
  <si>
    <t>V199</t>
  </si>
  <si>
    <t>PERFECT FIT DRESS SHIRT HL346 BLACK S</t>
  </si>
  <si>
    <t>V200</t>
  </si>
  <si>
    <t>PERFECT FIT DRESS SHIRT HL346 BLACK M</t>
  </si>
  <si>
    <t>V201</t>
  </si>
  <si>
    <t>PERFECT FIT DRESS SHIRT HL346 BLACK L</t>
  </si>
  <si>
    <t>V202</t>
  </si>
  <si>
    <t>PERFECT FIT DRESS SHIRT HL346 BLACK XL</t>
  </si>
  <si>
    <t>V203</t>
  </si>
  <si>
    <t>SLIM FIT DRESS SHIRT HL348 WHITE S</t>
  </si>
  <si>
    <t>V204</t>
  </si>
  <si>
    <t>SLIM FIT DRESS SHIRT HL348 WHITE M</t>
  </si>
  <si>
    <t>V205</t>
  </si>
  <si>
    <t>SLIM FIT DRESS SHIRT HL348 WHITE L</t>
  </si>
  <si>
    <t>V206</t>
  </si>
  <si>
    <t>SLIM FIT DRESS SHIRT HL348 WHITE XL</t>
  </si>
  <si>
    <t>V207</t>
  </si>
  <si>
    <t>SLIM FIT DRESS SHIRT HL348 BLUE S</t>
  </si>
  <si>
    <t>V208</t>
  </si>
  <si>
    <t>SLIM FIT DRESS SHIRT HL348 BLUE M</t>
  </si>
  <si>
    <t>V209</t>
  </si>
  <si>
    <t>SLIM FIT DRESS SHIRT HL348 BLUE L</t>
  </si>
  <si>
    <t>V210</t>
  </si>
  <si>
    <t>SLIM FIT DRESS SHIRT HL348 BLUE XL</t>
  </si>
  <si>
    <t>V211</t>
  </si>
  <si>
    <t>SLIM FIT DRESS SHIRT HL348 BLACK S</t>
  </si>
  <si>
    <t>V212</t>
  </si>
  <si>
    <t>SLIM FIT DRESS SHIRT HL348 BLACK M</t>
  </si>
  <si>
    <t>V213</t>
  </si>
  <si>
    <t>SLIM FIT DRESS SHIRT HL348 BLACK L</t>
  </si>
  <si>
    <t>V214</t>
  </si>
  <si>
    <t>SLIM FIT DRESS SHIRT HL348 BLACK XL</t>
  </si>
  <si>
    <t>V215</t>
  </si>
  <si>
    <t>L/S ACTIVE TEE HL120-GREY S</t>
  </si>
  <si>
    <t>V216</t>
  </si>
  <si>
    <t>L/S ACTIVE TEE HL120-GREY M</t>
  </si>
  <si>
    <t>V217</t>
  </si>
  <si>
    <t>L/S ACTIVE TEE HL120-GREY L</t>
  </si>
  <si>
    <t>V218</t>
  </si>
  <si>
    <t>L/S ACTIVE TEE HL120-GREY XL</t>
  </si>
  <si>
    <t>V219</t>
  </si>
  <si>
    <t>L/S ACTIVE TEE HL120-GREEN S</t>
  </si>
  <si>
    <t>V220</t>
  </si>
  <si>
    <t>L/S ACTIVE TEE HL120-GREEN M</t>
  </si>
  <si>
    <t>V221</t>
  </si>
  <si>
    <t>L/S ACTIVE TEE HL120-GREEN L</t>
  </si>
  <si>
    <t>V222</t>
  </si>
  <si>
    <t>L/S ACTIVE TEE HL120-GREEN XL</t>
  </si>
  <si>
    <t>V223</t>
  </si>
  <si>
    <t>RELAXED FIT FASHION TEE HL332-WHITE S</t>
  </si>
  <si>
    <t>V224</t>
  </si>
  <si>
    <t>RELAXED FIT FASHION TEE HL332-WHITE M</t>
  </si>
  <si>
    <t>V225</t>
  </si>
  <si>
    <t>RELAXED FIT FASHION TEE HL332-WHITE L</t>
  </si>
  <si>
    <t>V226</t>
  </si>
  <si>
    <t>RELAXED FIT FASHION TEE HL332-WHITE XL</t>
  </si>
  <si>
    <t>V227</t>
  </si>
  <si>
    <t>RELAXED FIT FASHION TEE HL332-IRIS S</t>
  </si>
  <si>
    <t>V228</t>
  </si>
  <si>
    <t>RELAXED FIT FASHION TEE HL332-IRIS M</t>
  </si>
  <si>
    <t>V229</t>
  </si>
  <si>
    <t>RELAXED FIT FASHION TEE HL332-IRIS L</t>
  </si>
  <si>
    <t>V230</t>
  </si>
  <si>
    <t>RELAXED FIT FASHION TEE HL332-IRIS XL</t>
  </si>
  <si>
    <t>V231</t>
  </si>
  <si>
    <t>RELAXED FIT FASHION TEE HL332-BLACK S</t>
  </si>
  <si>
    <t>V232</t>
  </si>
  <si>
    <t>RELAXED FIT FASHION TEE HL332-BLACK M</t>
  </si>
  <si>
    <t>V233</t>
  </si>
  <si>
    <t>RELAXED FIT FASHION TEE HL332-BLACK L</t>
  </si>
  <si>
    <t>V234</t>
  </si>
  <si>
    <t>RELAXED FIT FASHION TEE HL332-BLACK XL</t>
  </si>
  <si>
    <t>V235</t>
  </si>
  <si>
    <t>S/S CASUAL TEE HL206-SEAPORT S</t>
  </si>
  <si>
    <t>V236</t>
  </si>
  <si>
    <t>S/S CASUAL TEE HL206-SEAPORT M</t>
  </si>
  <si>
    <t>V237</t>
  </si>
  <si>
    <t>S/S CASUAL TEE HL206-SEAPORT L</t>
  </si>
  <si>
    <t>V238</t>
  </si>
  <si>
    <t>S/S CASUAL TEE HL206-SEAPORT XL</t>
  </si>
  <si>
    <t>HERBALIFE24 COOL-FIT T-SHIRT (SMALL)</t>
  </si>
  <si>
    <t>HERBALIFE24 COOL-FIT T-SHIRT (MEDIUM)</t>
  </si>
  <si>
    <t>HERBALIFE24 COOL-FIT T-SHIRT (LARGE)</t>
  </si>
  <si>
    <t>HERBALIFE24 COOL-FIT T-SHIRT (XLARGE)</t>
  </si>
  <si>
    <t>HERBALIFE24 COOL-FIT T-SHIRT (XXLARGE)</t>
  </si>
  <si>
    <t>HERBALIFE24 V-NECK COTTON T-SHIRT (XSMALL)</t>
  </si>
  <si>
    <t>HERBALIFE24 V-NECK COTTON T-SHIRT (SMALL)</t>
  </si>
  <si>
    <t>HERBALIFE24 V-NECK COTTON T-SHIRT (MEDIUM)</t>
  </si>
  <si>
    <t>HERBALIFE24 V-NECK COTTON T-SHIRT (LARGE)</t>
  </si>
  <si>
    <t>HERBALIFE24 V-NECK COTTON T-SHIRT (XLARGE)</t>
  </si>
  <si>
    <t>1014SF</t>
  </si>
  <si>
    <t>HERBAL TANG KUEI</t>
  </si>
  <si>
    <t>Extended Earn base</t>
  </si>
  <si>
    <t>Discount Amount</t>
  </si>
  <si>
    <t>Logistics &amp; Hnd</t>
  </si>
  <si>
    <t>Ship &amp; Hnd</t>
  </si>
  <si>
    <t>HERBALIFE APPAREL</t>
  </si>
  <si>
    <t>I086</t>
  </si>
  <si>
    <t>TRIALPACK</t>
  </si>
  <si>
    <t>Mini HMP (Herbalife Member Pack)</t>
  </si>
  <si>
    <t>l</t>
  </si>
  <si>
    <t>3 DAY TRIAL PACK (6 x F1 Sachets, 2 x Herbal Tea Sachet (3Servings each) and Flyer</t>
  </si>
  <si>
    <t>Roseguard</t>
  </si>
  <si>
    <t>SOOTHING ALOE CLEANSER</t>
  </si>
  <si>
    <t>POLISHING CITRUS CLEANSER</t>
  </si>
  <si>
    <t>ENERGIZING HERBAL TONER</t>
  </si>
  <si>
    <t>LINE MINIMIZING SERUM</t>
  </si>
  <si>
    <t>DAILY GLOW MOISTURIZER</t>
  </si>
  <si>
    <t>FIRMING EYE GEL</t>
  </si>
  <si>
    <t>HYDRATING EYE CREAM</t>
  </si>
  <si>
    <t>INSTANT REVEAL BERRY SCRUB</t>
  </si>
  <si>
    <t>PURIFYING MINT CLAY MASK</t>
  </si>
  <si>
    <t>REPLENISHING NIGHT CREAM</t>
  </si>
  <si>
    <t>PROTECTIVE DAY CREAM SPF 30</t>
  </si>
  <si>
    <t>7 Day Results Kit</t>
  </si>
  <si>
    <t>Soothing Aloe Cleanser</t>
  </si>
  <si>
    <t>Polishing Citrus Cleanser</t>
  </si>
  <si>
    <t>Energizing Herbal Toner</t>
  </si>
  <si>
    <t>Firming Eye Gel</t>
  </si>
  <si>
    <t>Hydrating Eye Cream</t>
  </si>
  <si>
    <t>Instant Reveal Berry Scrub</t>
  </si>
  <si>
    <t>Purifying Mint Clay Mask</t>
  </si>
  <si>
    <t xml:space="preserve">New Skin Range </t>
  </si>
  <si>
    <t>N048</t>
  </si>
  <si>
    <t>Skin Main Brochure</t>
  </si>
  <si>
    <t>Skin Men's Brochure</t>
  </si>
  <si>
    <t>I057</t>
  </si>
  <si>
    <r>
      <rPr>
        <b/>
        <sz val="12"/>
        <rFont val="CG Omega"/>
        <family val="2"/>
      </rPr>
      <t>Member Discounted Price</t>
    </r>
    <r>
      <rPr>
        <sz val="12"/>
        <rFont val="CG Omega"/>
        <family val="2"/>
      </rPr>
      <t>: includes V.A.T, Marketing fee (0.94%) and freight (3.5%) of the Total Unit Price. The total cost of the order will vary depending on the order type and the Total unit price of the order.(Refer Freight Sliding Scale Charges). All orders are subject to a minimum freight charge. Prices shown here are estimates;please refer to the attached order form for further information.</t>
    </r>
  </si>
  <si>
    <t xml:space="preserve">SA Order # </t>
  </si>
  <si>
    <t>Member Details</t>
  </si>
  <si>
    <t>2790SF</t>
  </si>
  <si>
    <t>101A</t>
  </si>
  <si>
    <t>Smart Shaker</t>
  </si>
  <si>
    <t xml:space="preserve">Tablet Box (medium) with 7 compartments </t>
  </si>
  <si>
    <t>SHAKERS/SCOOPS</t>
  </si>
  <si>
    <t>PINS/BUTTONS</t>
  </si>
  <si>
    <t>OTHER PROMOTE</t>
  </si>
  <si>
    <t>3143SF</t>
  </si>
  <si>
    <t>ROASTED SOY NUTS-SALTED</t>
  </si>
  <si>
    <t>F1 Shake Free from Gluten, Soy and Lactose</t>
  </si>
  <si>
    <t>N169</t>
  </si>
  <si>
    <t xml:space="preserve">10 STEPS TO LEVEL 10 </t>
  </si>
  <si>
    <t>HERBALIFE NEON SHAKER GREEN</t>
  </si>
  <si>
    <t>HERBALIFE NEON SHAKER BLUE</t>
  </si>
  <si>
    <t>HERBALIFE NEON SHAKER ORANGE</t>
  </si>
  <si>
    <t>HERBALIFE NEON SHAKER PINK</t>
  </si>
  <si>
    <t>I041</t>
  </si>
  <si>
    <t>I042</t>
  </si>
  <si>
    <t>I043</t>
  </si>
  <si>
    <t>I044</t>
  </si>
  <si>
    <t>HERBALIFE NEON SHAKER PURPLE</t>
  </si>
  <si>
    <t>I045</t>
  </si>
  <si>
    <t>Roasted Soy Beans (12 Packets per box)</t>
  </si>
  <si>
    <t>2864SF</t>
  </si>
  <si>
    <t xml:space="preserve">Herbalife SKIN Button (Pack of 5) </t>
  </si>
  <si>
    <t>190A</t>
  </si>
  <si>
    <t>191A</t>
  </si>
  <si>
    <t>192A</t>
  </si>
  <si>
    <t>193A</t>
  </si>
  <si>
    <t>194A</t>
  </si>
  <si>
    <t>20th Anniversary Branded Cooler Bag</t>
  </si>
  <si>
    <t>N234</t>
  </si>
  <si>
    <t>Ground floor, Building 32, Woodlands Office Park, Woodlands drive</t>
  </si>
  <si>
    <t>Woodmead, South-Africa.</t>
  </si>
  <si>
    <t>309P</t>
  </si>
  <si>
    <t>Neon Shaker Green</t>
  </si>
  <si>
    <t>Neon Shaker Blue</t>
  </si>
  <si>
    <t>Neon Shaker Orange</t>
  </si>
  <si>
    <t>Neon Shaker Pink</t>
  </si>
  <si>
    <t>Neon Shaker Purple</t>
  </si>
  <si>
    <t>SUGGESTED SELLING PRICE</t>
  </si>
  <si>
    <t>2600SF</t>
  </si>
  <si>
    <t>PROTEIN DRINK MIX - VANILLA (588G)</t>
  </si>
  <si>
    <t>2789SF</t>
  </si>
  <si>
    <t>1466SF</t>
  </si>
  <si>
    <t>CR7 CANISTER - ACAI</t>
  </si>
  <si>
    <t>1467SF</t>
  </si>
  <si>
    <t>CR7 SACHET - ACAI</t>
  </si>
  <si>
    <t>CR7 CANISTER</t>
  </si>
  <si>
    <t>CR7 SACHET</t>
  </si>
  <si>
    <t>SPORTS BOTTLE - SMALL  500CC</t>
  </si>
  <si>
    <t>SA</t>
  </si>
  <si>
    <t>Building 32, Woodlands Office Park, Woodlands Drive, Woodmead, Gauteng, 2191</t>
  </si>
  <si>
    <t>0006SF</t>
  </si>
  <si>
    <t>1194SF</t>
  </si>
  <si>
    <t>1195SF</t>
  </si>
  <si>
    <t>0155SF</t>
  </si>
  <si>
    <t>3053SF</t>
  </si>
  <si>
    <t>3054SF</t>
  </si>
  <si>
    <t>3055SF</t>
  </si>
  <si>
    <t>0765EU2</t>
  </si>
  <si>
    <t>0766EU2</t>
  </si>
  <si>
    <t>0767EU2</t>
  </si>
  <si>
    <t>0768EU2</t>
  </si>
  <si>
    <t>0769EU2</t>
  </si>
  <si>
    <t>0770EU2</t>
  </si>
  <si>
    <t>0771EU2</t>
  </si>
  <si>
    <t>0772EU2</t>
  </si>
  <si>
    <t>0773EU2</t>
  </si>
  <si>
    <t>0774EU2</t>
  </si>
  <si>
    <t>0827EU2</t>
  </si>
  <si>
    <t>0828EU2</t>
  </si>
  <si>
    <t>0829EU2</t>
  </si>
  <si>
    <t>0830EU2</t>
  </si>
  <si>
    <t>0867EU2</t>
  </si>
  <si>
    <t>HERBALIFE SKIN RESULTS KIT</t>
  </si>
  <si>
    <t>0899EU2</t>
  </si>
  <si>
    <t>1065SF</t>
  </si>
  <si>
    <t>2653SFE</t>
  </si>
  <si>
    <t>2669SF</t>
  </si>
  <si>
    <t>2670SF</t>
  </si>
  <si>
    <t>F1 MINT CHOCOLATE 550G</t>
  </si>
  <si>
    <t>F1 FESTIVE SHAKE</t>
  </si>
  <si>
    <t>3118SF</t>
  </si>
  <si>
    <t>PRODUCT PACK</t>
  </si>
  <si>
    <t>5451SF1</t>
  </si>
  <si>
    <t>MINI HMP - ENG</t>
  </si>
  <si>
    <t>SUPERVISOR PROCESSING FEE</t>
  </si>
  <si>
    <t>MEMBERS PROCESSING FEE</t>
  </si>
  <si>
    <t>5001SF</t>
  </si>
  <si>
    <t>RETAIL ORDER FORM - NATIVE LANGUAGE</t>
  </si>
  <si>
    <t>5205SF</t>
  </si>
  <si>
    <t>INTERNATIONAL BUS OPP BROCH</t>
  </si>
  <si>
    <t>5588SF1</t>
  </si>
  <si>
    <t>HMP ONLINE</t>
  </si>
  <si>
    <t>6149SF</t>
  </si>
  <si>
    <t>MINI IBO-NATIVE LANG.</t>
  </si>
  <si>
    <t>6361SF</t>
  </si>
  <si>
    <t>TODAY - INSERT</t>
  </si>
  <si>
    <t>6999SF</t>
  </si>
  <si>
    <t>BREAKFAST FLYER  - NAT. LANGUAGE</t>
  </si>
  <si>
    <t>HFF DUAL BRANDED HERBALIFE /HFF KEYRING</t>
  </si>
  <si>
    <t>8601E</t>
  </si>
  <si>
    <t>PLASTIC BAGS - SMALL</t>
  </si>
  <si>
    <t>8602E</t>
  </si>
  <si>
    <t>6240SF</t>
  </si>
  <si>
    <t>PRODUCT BROCHURE - SINGLE</t>
  </si>
  <si>
    <t>9472UK</t>
  </si>
  <si>
    <t>WELCOME TO HERBALIFE DVD - NATIVE LANGUAGE</t>
  </si>
  <si>
    <t>AOP/PROMOTE</t>
  </si>
  <si>
    <t>101ASF</t>
  </si>
  <si>
    <t>HERBALIFE SKIN BUTTON (PACK OF 5)</t>
  </si>
  <si>
    <t>HMP TOTE BAG</t>
  </si>
  <si>
    <t>Gold Magnetic Leaf Pin Pack - Set of 5</t>
  </si>
  <si>
    <t>Silver Magnetic Leaf Pin Pack - Set of 5</t>
  </si>
  <si>
    <t>SPORTS BOTTLE - LARGE 750CC</t>
  </si>
  <si>
    <t>TABLET BOX - MEDIUM SIZE WITH 7 COMPARTMENTS (SET OF 5)</t>
  </si>
  <si>
    <t>HAVE YOU HAD YOUR SHAKE TODAY? BUTTON (SET OF 5) NATIVE</t>
  </si>
  <si>
    <t>I041EU</t>
  </si>
  <si>
    <t>I042EU</t>
  </si>
  <si>
    <t>I043EU</t>
  </si>
  <si>
    <t>I044EU</t>
  </si>
  <si>
    <t>I045EU</t>
  </si>
  <si>
    <t>NEW SCOOP SET OF 10</t>
  </si>
  <si>
    <t>I086SF</t>
  </si>
  <si>
    <t>3 DAY TRIAL PACK</t>
  </si>
  <si>
    <t>0006V1</t>
  </si>
  <si>
    <t>1194UK</t>
  </si>
  <si>
    <t>1195UK</t>
  </si>
  <si>
    <t>1151SF</t>
  </si>
  <si>
    <t>LIPOBOND -UNIT</t>
  </si>
  <si>
    <t xml:space="preserve">F1 TOFFEE APPLE &amp; CINNAMON </t>
  </si>
  <si>
    <t>F1 CHOCOLATE MINT 550G</t>
  </si>
  <si>
    <t>0155V3</t>
  </si>
  <si>
    <t>3053UK</t>
  </si>
  <si>
    <t>3054UK</t>
  </si>
  <si>
    <t>3055UK</t>
  </si>
  <si>
    <t>0343AA</t>
  </si>
  <si>
    <t>WOMAN FRAGRANCE - EACH</t>
  </si>
  <si>
    <t>0344AA</t>
  </si>
  <si>
    <t>MAN FRAGRANCE - EACH</t>
  </si>
  <si>
    <t>2240AA</t>
  </si>
  <si>
    <t>BODY BUFFER LOTION - EACH</t>
  </si>
  <si>
    <t>2241AA</t>
  </si>
  <si>
    <t>BODY CONTOURING CREAM- EACH</t>
  </si>
  <si>
    <t>0444EU2</t>
  </si>
  <si>
    <t>RADIANT C FACIAL SCRUB CLEANSER</t>
  </si>
  <si>
    <t>0445EU2</t>
  </si>
  <si>
    <t>RADIANT C BODY LOTION SPF 15</t>
  </si>
  <si>
    <t>0452AA</t>
  </si>
  <si>
    <t>HA MOISTURIZING SOAP 125gm</t>
  </si>
  <si>
    <t>0493BB</t>
  </si>
  <si>
    <t>HERBAL ALOE BODY WASH-400ML</t>
  </si>
  <si>
    <t>0730EU1</t>
  </si>
  <si>
    <t>ALOE OUTER NUTRITION VARIETY PACK</t>
  </si>
  <si>
    <t>0736EU1</t>
  </si>
  <si>
    <t>HERBAL ALOE MULTIPACK-STRENGTHENING SHAMPOO 50ML</t>
  </si>
  <si>
    <t>0737EU1</t>
  </si>
  <si>
    <t>HERBAL ALOE MULTIPACK-STRENGTHENING CONDITIONER 50</t>
  </si>
  <si>
    <t>0738EU1</t>
  </si>
  <si>
    <t>HERBAL ALOE MULTIPACK-HAND &amp; BODY WASH 50ML</t>
  </si>
  <si>
    <t>0739EU1</t>
  </si>
  <si>
    <t>HERBAL ALOE MULTIPACK-HAND &amp; BODY CREAM 50ML</t>
  </si>
  <si>
    <t>0740EU1</t>
  </si>
  <si>
    <t>HERBAL ALOE MULTIPACK-SOOTHING GEL 50ML</t>
  </si>
  <si>
    <t>0862EU1</t>
  </si>
  <si>
    <t>DAY LOTION SPF 15</t>
  </si>
  <si>
    <t>0864EU1</t>
  </si>
  <si>
    <t>DECOLLETAGE CREAM</t>
  </si>
  <si>
    <t>0865EU1</t>
  </si>
  <si>
    <t>Skin Activator Nighttime Replenishing Creme</t>
  </si>
  <si>
    <t>0866EU1</t>
  </si>
  <si>
    <t>LIP REFINER SPF 15</t>
  </si>
  <si>
    <t>0901EU1</t>
  </si>
  <si>
    <t>NOURIFUSION NORMAL TO DRY KIT</t>
  </si>
  <si>
    <t>0902EU1</t>
  </si>
  <si>
    <t>NOURIFUSION NORMAL TO OILY KIT</t>
  </si>
  <si>
    <t>1065V1</t>
  </si>
  <si>
    <t>ACTIVE FIBER COMPLEX- APPLE</t>
  </si>
  <si>
    <t>2653UKE</t>
  </si>
  <si>
    <t>2328AA</t>
  </si>
  <si>
    <t>SOUL EAU DE TOILETTE</t>
  </si>
  <si>
    <t>2329AA</t>
  </si>
  <si>
    <t>HEART EAU DE PERFUME</t>
  </si>
  <si>
    <t>2510EU1</t>
  </si>
  <si>
    <t>NOURIFUSION CLEANSER N/DRY</t>
  </si>
  <si>
    <t>2511EU1</t>
  </si>
  <si>
    <t>NOURIFUSION CLEANSER N/OILY</t>
  </si>
  <si>
    <t>2512EU1</t>
  </si>
  <si>
    <t>NOURIFUSION TONER NORMAL/DRY</t>
  </si>
  <si>
    <t>2513EU1</t>
  </si>
  <si>
    <t>NOURIFUSION TONER NORMAL/OILY</t>
  </si>
  <si>
    <t>2514EU1</t>
  </si>
  <si>
    <t>NOURIFUSION LOTION NORMAL/DRY</t>
  </si>
  <si>
    <t>2515EU1</t>
  </si>
  <si>
    <t>NOURIFUSION LOTION SPF15 OILY</t>
  </si>
  <si>
    <t>2516EU1</t>
  </si>
  <si>
    <t>NOURIFUSION NIGHT CREAM</t>
  </si>
  <si>
    <t>2517EU1</t>
  </si>
  <si>
    <t>NOURIFUSION EYE CREAM</t>
  </si>
  <si>
    <t>2518EU1</t>
  </si>
  <si>
    <t>NOURIFUSION EYE GEL</t>
  </si>
  <si>
    <t>2519EU1</t>
  </si>
  <si>
    <t>NOURIFUSION CLARIFYING MASK</t>
  </si>
  <si>
    <t>2520EU1</t>
  </si>
  <si>
    <t>NOURIFUSION MOISTURE MASK</t>
  </si>
  <si>
    <t>2521EU1</t>
  </si>
  <si>
    <t>NOURIFUSION FACIAL SCRUB</t>
  </si>
  <si>
    <t>2562EU1</t>
  </si>
  <si>
    <t>HERBAL ALOE SOOTHING GEL</t>
  </si>
  <si>
    <t>2646UK</t>
  </si>
  <si>
    <t>2669V1</t>
  </si>
  <si>
    <t>2670V1</t>
  </si>
  <si>
    <t>2890AA</t>
  </si>
  <si>
    <t>RADIANT C DAILY SKIN BOOSTER</t>
  </si>
  <si>
    <t>2997AA</t>
  </si>
  <si>
    <t>RADIANT C FACE QUENCHER</t>
  </si>
  <si>
    <t>3118UK</t>
  </si>
  <si>
    <t>Single Demo Kit</t>
  </si>
  <si>
    <t>K391</t>
  </si>
  <si>
    <t>Promotional Demo Kit</t>
  </si>
  <si>
    <t>Basic Kit Normal to Dry</t>
  </si>
  <si>
    <t>Basic Kit Normal to Oily</t>
  </si>
  <si>
    <t>Advanced Kit Normal to Dry</t>
  </si>
  <si>
    <t>Advanced Kit Normal to Oily</t>
  </si>
  <si>
    <t>Ultimate Kit Normal to Dry</t>
  </si>
  <si>
    <t>Ultimate Kit Normal to Oily</t>
  </si>
  <si>
    <t>9076SF</t>
  </si>
  <si>
    <t>SKIN Full Demo Kit</t>
  </si>
  <si>
    <t>0710SF</t>
  </si>
  <si>
    <t>CLEANSER NORMAL TO DRY SAMPLER</t>
  </si>
  <si>
    <t>0711SF</t>
  </si>
  <si>
    <t>CLEANSER NORMAL TO OILY SAMPLER</t>
  </si>
  <si>
    <t>0712SF</t>
  </si>
  <si>
    <t>TONER NORMAL TO DRY SAMPLERETTES TONER NORM TO DRY</t>
  </si>
  <si>
    <t>0713SF</t>
  </si>
  <si>
    <t>TONER NORMAL TO OILY SAMPLER</t>
  </si>
  <si>
    <t>7123EU</t>
  </si>
  <si>
    <t>BUTTON - WORK FROM HOME-10</t>
  </si>
  <si>
    <t>IBP TOTE BAG</t>
  </si>
  <si>
    <t>8001EU</t>
  </si>
  <si>
    <t>LIFT-OFF BAG</t>
  </si>
  <si>
    <t>8085</t>
  </si>
  <si>
    <t>TABLET BOX COVER</t>
  </si>
  <si>
    <t>8125</t>
  </si>
  <si>
    <t>8128</t>
  </si>
  <si>
    <t>8153E</t>
  </si>
  <si>
    <t>HERBALIFE LOGO PENCIL - SET 10</t>
  </si>
  <si>
    <t>8247EU</t>
  </si>
  <si>
    <t>F1 TUMBLER</t>
  </si>
  <si>
    <t>8300UK</t>
  </si>
  <si>
    <t>NOURIFUSION VISIBLE RESULTS</t>
  </si>
  <si>
    <t>8346</t>
  </si>
  <si>
    <t>Gold Magnetic Leaf Pin Pack</t>
  </si>
  <si>
    <t>8347</t>
  </si>
  <si>
    <t>Silver Magnetic Leaf Pin Pack - SET OF 5</t>
  </si>
  <si>
    <t>8461</t>
  </si>
  <si>
    <t>8477</t>
  </si>
  <si>
    <t>8478</t>
  </si>
  <si>
    <t>8498</t>
  </si>
  <si>
    <t>8569EU</t>
  </si>
  <si>
    <t>BODY BUFFER &amp; CELLULITE MASSAGER</t>
  </si>
  <si>
    <t>8573EU</t>
  </si>
  <si>
    <t>HERBAL ALOE BATH LILY</t>
  </si>
  <si>
    <t>8597EU</t>
  </si>
  <si>
    <t>ALOE ON TRAVEL BAG</t>
  </si>
  <si>
    <t>8621</t>
  </si>
  <si>
    <t>8625E</t>
  </si>
  <si>
    <t>TABLET BOX-MED-TRANSLUCENT-5</t>
  </si>
  <si>
    <t>New Scoop (Set of 10)</t>
  </si>
  <si>
    <t>8639E</t>
  </si>
  <si>
    <t>FORMULA 1 CONTAINER-20Z-SET OF 10</t>
  </si>
  <si>
    <t>8682EU</t>
  </si>
  <si>
    <t>WINNERS PIN PACK</t>
  </si>
  <si>
    <t>SPORTS BOTTLE - LARGE</t>
  </si>
  <si>
    <t>SPORTS BOTTLE - SMALL</t>
  </si>
  <si>
    <t>8738UK</t>
  </si>
  <si>
    <t>HEALTHY BREAKFAST BUTTON - NATIVE LANG. - SET OF 1</t>
  </si>
  <si>
    <t>8770EU</t>
  </si>
  <si>
    <t>TOTAL PLAN KIT</t>
  </si>
  <si>
    <t>8771EU</t>
  </si>
  <si>
    <t>TOTAL PLAN MIRROR</t>
  </si>
  <si>
    <t>8772EU</t>
  </si>
  <si>
    <t>TOTAL PLAN BAG</t>
  </si>
  <si>
    <t>8773EU</t>
  </si>
  <si>
    <t>TOTAL PLAN SPATULAS</t>
  </si>
  <si>
    <t>8774EU</t>
  </si>
  <si>
    <t>TOTAL PLAN HEADBAND</t>
  </si>
  <si>
    <t>8775EU</t>
  </si>
  <si>
    <t>TOTAL PLAN CAPE</t>
  </si>
  <si>
    <t>8776EU</t>
  </si>
  <si>
    <t>TOTAL PLAN TOWEL</t>
  </si>
  <si>
    <t xml:space="preserve">TABLET BOX - MEDIUM SIZE WITH 7 COMPARTMENTS (SET </t>
  </si>
  <si>
    <t>8780</t>
  </si>
  <si>
    <t>TABLET BOX - XL (EACH)</t>
  </si>
  <si>
    <t>HAVE YOU HAD YOUR SHAKE TODAY? BUTTON (SET OF 5) N</t>
  </si>
  <si>
    <t>8788EU</t>
  </si>
  <si>
    <t>HERBALIFE GREEN WATER BOTTLE - 750CC</t>
  </si>
  <si>
    <t>8789SF</t>
  </si>
  <si>
    <t>SKINCARE BUTTON - NATIVE LANGUAGE - SET OF 5</t>
  </si>
  <si>
    <t>8793UK</t>
  </si>
  <si>
    <t>LEO MESSI BUTTON - NAT. LANGUAGE</t>
  </si>
  <si>
    <t>Herbalife SKIN Button (Pack of 5)</t>
  </si>
  <si>
    <t>20th Anniversary Branded Laptop Bag</t>
  </si>
  <si>
    <t>20th Anniversary Branded Shopper Bag</t>
  </si>
  <si>
    <t>Herbalife Nutrition Branded Cap</t>
  </si>
  <si>
    <t>Herbalife Nutrition Branded Note Book</t>
  </si>
  <si>
    <t>Herbalife Branded Peel Off Stickers</t>
  </si>
  <si>
    <t>Herbal Aloe Soothing Gel</t>
  </si>
  <si>
    <t>Herbalife Breakfast Brochure</t>
  </si>
  <si>
    <t xml:space="preserve">Product Brochure </t>
  </si>
  <si>
    <t>HERBALIFE BREAKFAST KIT with BAG &amp; BROCHURE</t>
  </si>
  <si>
    <t>Thurs. - 9:00am - 5:00pm</t>
  </si>
  <si>
    <t>www.myherbalife.com</t>
  </si>
  <si>
    <t>2100SF</t>
  </si>
  <si>
    <t>2554SF</t>
  </si>
  <si>
    <t>Multifiber Drink - no added sugar</t>
  </si>
  <si>
    <t>1922SF</t>
  </si>
  <si>
    <t>SKIN 50ML Replenishing night cream</t>
  </si>
  <si>
    <t>SKIN 50ML Protective moisturizer SPF30</t>
  </si>
  <si>
    <t>SKIN 50ML Line minimizing serum</t>
  </si>
  <si>
    <t>SKIN 50ML Daily glow moisturizer</t>
  </si>
  <si>
    <t>S202</t>
  </si>
  <si>
    <t>1171SF</t>
  </si>
  <si>
    <t>296A</t>
  </si>
  <si>
    <t>217Q</t>
  </si>
  <si>
    <t>UNISEX HLF NUTR VNECK TEE - XS</t>
  </si>
  <si>
    <t>218Q</t>
  </si>
  <si>
    <t>UNISEX HLF NUTR VNECK TEE - S</t>
  </si>
  <si>
    <t>219Q</t>
  </si>
  <si>
    <t>UNISEX HLF NUTR VNECK TEE - M</t>
  </si>
  <si>
    <t>220Q</t>
  </si>
  <si>
    <t>UNISEX HLF NUTR VNECK TEE - L</t>
  </si>
  <si>
    <t>221Q</t>
  </si>
  <si>
    <t>UNISEX HLF NUTR VNECK TEE - XL</t>
  </si>
  <si>
    <t>Herbalife SKIN Mirror</t>
  </si>
  <si>
    <t>407U</t>
  </si>
  <si>
    <t>410U</t>
  </si>
  <si>
    <t>HLN IMPROVED SHAKER CUP 
(SET OF 5)</t>
  </si>
  <si>
    <t>Today Magazine (1 Free copy)</t>
  </si>
  <si>
    <t>+27 11 554-1000 - Phone Orders</t>
  </si>
  <si>
    <t>Freight</t>
  </si>
  <si>
    <t>MF</t>
  </si>
  <si>
    <t>Herbalife SKIN Gift Bag Set of 3</t>
  </si>
  <si>
    <t>409U</t>
  </si>
  <si>
    <t>HN Expandable Tote Bag</t>
  </si>
  <si>
    <t>408U</t>
  </si>
  <si>
    <t xml:space="preserve">Herbalife SKIN Umbrella </t>
  </si>
  <si>
    <t>H145</t>
  </si>
  <si>
    <t>H145SF</t>
  </si>
  <si>
    <t>Today Magazine &amp; Insert</t>
  </si>
  <si>
    <t>HMP MAP PACK</t>
  </si>
  <si>
    <t>2273SF</t>
  </si>
  <si>
    <t>300A</t>
  </si>
  <si>
    <t xml:space="preserve">HERBALIFE NUTRITION Scoop (Set of 10) </t>
  </si>
  <si>
    <t>4462SF</t>
  </si>
  <si>
    <t>F1 BANANA CREAM</t>
  </si>
  <si>
    <t>FORMULA 1- CHOCOLATE (550G)</t>
  </si>
  <si>
    <t>0267SF</t>
  </si>
  <si>
    <t>BETA HEART</t>
  </si>
  <si>
    <t>SKIN 50ML REPLENISHING NIGHT CREAM EU9</t>
  </si>
  <si>
    <t>SKIN 50ML PROTECTIVE MOISTURIZER SPF30 EMEA WAVE 1</t>
  </si>
  <si>
    <t>SKIN 50ML LINE MINIMIZING SERUM EMEA WAVE 1</t>
  </si>
  <si>
    <t>SKIN 50ML DAILY GLOW MOISTURIZER EMEA WAVE 1</t>
  </si>
  <si>
    <t>FORMULA 1 - CAPPUCCINO</t>
  </si>
  <si>
    <t>F1 VANILLA  780g</t>
  </si>
  <si>
    <t>IMMUNE BOOSTER</t>
  </si>
  <si>
    <t>ACTIVE FIBER COMPLEX - APPLE UNSWEETENED</t>
  </si>
  <si>
    <t>3150SF</t>
  </si>
  <si>
    <t>3152SF</t>
  </si>
  <si>
    <t>4464SF</t>
  </si>
  <si>
    <t>F1 SPICED APPLE</t>
  </si>
  <si>
    <t>4465SF</t>
  </si>
  <si>
    <t>F1 CAFE LATTE</t>
  </si>
  <si>
    <t>4470SF</t>
  </si>
  <si>
    <t>F1 SUMMER BERRIES</t>
  </si>
  <si>
    <t>4471SF</t>
  </si>
  <si>
    <t>F1 MINT CHOCOLATE</t>
  </si>
  <si>
    <t>0709EU2</t>
  </si>
  <si>
    <t>HERBALIFE SKIN DEMO KIT 50ML</t>
  </si>
  <si>
    <t>H153</t>
  </si>
  <si>
    <t>H153SF</t>
  </si>
  <si>
    <t>HMP MAP PACK ONLINE</t>
  </si>
  <si>
    <t>HN NEW SCOOP (SET OF 10)</t>
  </si>
  <si>
    <t>1196</t>
  </si>
  <si>
    <t>1196SF</t>
  </si>
  <si>
    <t>ALOEMAX</t>
  </si>
  <si>
    <t xml:space="preserve">PRO CORE </t>
  </si>
  <si>
    <t>1660SF</t>
  </si>
  <si>
    <t>PRO 20</t>
  </si>
  <si>
    <t>Shake Mix F1- Summer Berries</t>
  </si>
  <si>
    <t>Shake Mix F1 MINT CHOCOLATE</t>
  </si>
  <si>
    <t>4463SF</t>
  </si>
  <si>
    <t>F1 STRAWBERRY DELIGHT</t>
  </si>
  <si>
    <t>F1 COOKIE CRUNCH</t>
  </si>
  <si>
    <t>4467SF</t>
  </si>
  <si>
    <t>4466SF</t>
  </si>
  <si>
    <t>F1 VANILLA CRÈME</t>
  </si>
  <si>
    <t>013K</t>
  </si>
  <si>
    <t>TRI BLEND SELECT PROTEIN SHAKE BANANA</t>
  </si>
  <si>
    <t>048K</t>
  </si>
  <si>
    <t>048KSF</t>
  </si>
  <si>
    <t>F1 VANILLA CRÈME 780G</t>
  </si>
  <si>
    <t>4468SF</t>
  </si>
  <si>
    <t>F1 SMOOTH CHOCOLATE</t>
  </si>
  <si>
    <t>HIGH PROTEIN ICED COFFEE HOUSE BLEND</t>
  </si>
  <si>
    <t>012KSF</t>
  </si>
  <si>
    <t>012K</t>
  </si>
  <si>
    <t>PRODUCTS</t>
  </si>
  <si>
    <t>ALOE MAX 16OZ</t>
  </si>
  <si>
    <t>CR7 ACAI CANISTER - EU</t>
  </si>
  <si>
    <t>CR7 ACAI SACHET - EU</t>
  </si>
  <si>
    <t>F1 VANILLA CREME</t>
  </si>
  <si>
    <t>F1 RASPBERRY BLUEBERRY</t>
  </si>
  <si>
    <t>F1 STRAWBERRY</t>
  </si>
  <si>
    <t>F1 VANILLA</t>
  </si>
  <si>
    <t>F1 CHOCOLATE</t>
  </si>
  <si>
    <t>4469SF</t>
  </si>
  <si>
    <t>F1 FREE FROM</t>
  </si>
  <si>
    <t>013KSFF</t>
  </si>
  <si>
    <t>TRI BLEND SELECT PROTEIN SHAKE MIX BANANA FLAVOR</t>
  </si>
  <si>
    <t>052K</t>
  </si>
  <si>
    <t>052KSFF</t>
  </si>
  <si>
    <t>TRI BLEND PROTEIN SHAKE COFFE CARAMEL</t>
  </si>
  <si>
    <t>F1 WATER MIXABLE W/SOY VANILLA</t>
  </si>
  <si>
    <t>1432SF</t>
  </si>
  <si>
    <t>H24 F1 SPORT</t>
  </si>
  <si>
    <t>HERBALIFELINE</t>
  </si>
  <si>
    <t>1433SF</t>
  </si>
  <si>
    <t>H24 HYDRATE</t>
  </si>
  <si>
    <t>H24 PROLONG</t>
  </si>
  <si>
    <t>PROTEIN BAR-VAN-ALMOND-UN</t>
  </si>
  <si>
    <t>PROTEIN BAR-CITRUS LEMON-CS</t>
  </si>
  <si>
    <t>1436SF</t>
  </si>
  <si>
    <t>H24 ENDURANCE</t>
  </si>
  <si>
    <t>1437SF</t>
  </si>
  <si>
    <t>H24 STRENGTH</t>
  </si>
  <si>
    <t>HEALTHY BREAKFAST KIT F1 COOKIE CRUNCH</t>
  </si>
  <si>
    <t>SW QS F1 COOKIE CRUNCH W/BAG</t>
  </si>
  <si>
    <t>LITERATURE</t>
  </si>
  <si>
    <t>410USF</t>
  </si>
  <si>
    <t>HERBALIFE SKIN GIFT BAG SET</t>
  </si>
  <si>
    <t>8319SF</t>
  </si>
  <si>
    <t>COOLER BAG / BLACK</t>
  </si>
  <si>
    <t>SHOPPING BAGS - LRG</t>
  </si>
  <si>
    <t>N947</t>
  </si>
  <si>
    <t>N947EU</t>
  </si>
  <si>
    <t>WHITE PAPER BAG SMALL</t>
  </si>
  <si>
    <t>N946</t>
  </si>
  <si>
    <t>N946EU</t>
  </si>
  <si>
    <t>WHITE PAPER BAG MEDIUM</t>
  </si>
  <si>
    <t>BIZWORKS ONE MONTH SUBSCRIPTION</t>
  </si>
  <si>
    <t>PRODUCT BROCHURE - NATIVE</t>
  </si>
  <si>
    <t>509H</t>
  </si>
  <si>
    <t>508HEUF</t>
  </si>
  <si>
    <t>HFF (HBL) TOTE BAG (SET OF 2)</t>
  </si>
  <si>
    <t>871H</t>
  </si>
  <si>
    <t>HNF UNISEX HLF NUTR T-SHIRT - XS</t>
  </si>
  <si>
    <t>872H</t>
  </si>
  <si>
    <t>HNF UNISEX HLF NUTR T-SHIRT - S</t>
  </si>
  <si>
    <t>873H</t>
  </si>
  <si>
    <t>HNF UNISEX HLF NUTR T-SHIRT - M</t>
  </si>
  <si>
    <t>874H</t>
  </si>
  <si>
    <t>HNF UNISEX HLF NUTR T-SHIRT - L</t>
  </si>
  <si>
    <t>875H</t>
  </si>
  <si>
    <t>HNF UNISEX HLF NUTR T-SHIRT - XL</t>
  </si>
  <si>
    <t>HFF LOCAL FUNDRAISING - SF</t>
  </si>
  <si>
    <t>5848UK</t>
  </si>
  <si>
    <t>SUCCESS BUILDERS CERTIFICATE - NATIVE LANGUAGE</t>
  </si>
  <si>
    <t>5942SF</t>
  </si>
  <si>
    <t>PRODUCT INFO BOOKLET</t>
  </si>
  <si>
    <t>6201SF</t>
  </si>
  <si>
    <t>HEALTHY BREAKFAST FLYER - SESOTHO</t>
  </si>
  <si>
    <t>9076UK</t>
  </si>
  <si>
    <t>HERBALIFE SKIN BROCHURE - NATIVE LANGUAGE</t>
  </si>
  <si>
    <t>9113EU</t>
  </si>
  <si>
    <t>25TH ANNIVERSARY CD/DVD-NATIVE</t>
  </si>
  <si>
    <t>9429SF</t>
  </si>
  <si>
    <t>GETTING STARTED DVD</t>
  </si>
  <si>
    <t>4986UK</t>
  </si>
  <si>
    <t>24 4 PAGE MARKET BROCHURE</t>
  </si>
  <si>
    <t>919P</t>
  </si>
  <si>
    <t>HLF BRANDED TRAVEL BAG</t>
  </si>
  <si>
    <t>X940</t>
  </si>
  <si>
    <t>X940EU</t>
  </si>
  <si>
    <t>TOTE/SHOPPER BAG</t>
  </si>
  <si>
    <t>309A</t>
  </si>
  <si>
    <t>HLN I LOVE HERBALIFE MAGNETIC BUTTON (SET OF 5)</t>
  </si>
  <si>
    <t>I LOVE HERBALIFE GREEN MAGNETIC PIN (SET OF 5)</t>
  </si>
  <si>
    <t>I465</t>
  </si>
  <si>
    <t>HN LADIES  CAMO T BACK VEST - S</t>
  </si>
  <si>
    <t>I466</t>
  </si>
  <si>
    <t>HN LADIES  CAMO T BACK VEST - M</t>
  </si>
  <si>
    <t>I467</t>
  </si>
  <si>
    <t>HN LADIES  CAMO T BACK VEST - L</t>
  </si>
  <si>
    <t>I468</t>
  </si>
  <si>
    <t>HN LADIES  CAMO T BACK VEST - XL</t>
  </si>
  <si>
    <t>I469</t>
  </si>
  <si>
    <t>HN LADIES  CAMO T BACK VEST - 2XL</t>
  </si>
  <si>
    <t>433R</t>
  </si>
  <si>
    <t>MENS HLF NUTR CHARCOAL/BLUE JACKET - S</t>
  </si>
  <si>
    <t>434R</t>
  </si>
  <si>
    <t>MENS HLF NUTR CHARCOAL/BLUE JACKET - M</t>
  </si>
  <si>
    <t>435R</t>
  </si>
  <si>
    <t>MENS HLF NUTR CHARCOAL/BLUE JACKET - L</t>
  </si>
  <si>
    <t>436R</t>
  </si>
  <si>
    <t>MENS HLF NUTR CHARCOAL/BLUE JACKET - XL</t>
  </si>
  <si>
    <t>437R</t>
  </si>
  <si>
    <t>MENS HLF NUTR CHARCOAL/BLUE JACKET - 2XL</t>
  </si>
  <si>
    <t>466R</t>
  </si>
  <si>
    <t>LADIES HLF NUTR BLACK/CORAL SPANDEX HOODIE - XL</t>
  </si>
  <si>
    <t>467R</t>
  </si>
  <si>
    <t>LADIES HLF NUTR BLACK/CORAL SPANDEX HOODIE - 2XL</t>
  </si>
  <si>
    <t>I460</t>
  </si>
  <si>
    <t>HN LADIES  LS CROPPED CAMO HOODY - S</t>
  </si>
  <si>
    <t>I461</t>
  </si>
  <si>
    <t>HN LADIES  LS CROPPED CAMO HOODY - M</t>
  </si>
  <si>
    <t>I462</t>
  </si>
  <si>
    <t>HN LADIES  LS CROPPED CAMO HOODY - L</t>
  </si>
  <si>
    <t>I463</t>
  </si>
  <si>
    <t>HN LADIES  LS CROPPED CAMO HOODY - XL</t>
  </si>
  <si>
    <t>I464</t>
  </si>
  <si>
    <t>HN LADIES  LS CROPPED CAMO HOODY - 2XL</t>
  </si>
  <si>
    <t>307A</t>
  </si>
  <si>
    <t>HLN MINI MIXER</t>
  </si>
  <si>
    <t>407USF</t>
  </si>
  <si>
    <t>HERBALIFE SKIN COSMETIC MIRROR</t>
  </si>
  <si>
    <t>472R</t>
  </si>
  <si>
    <t>LADIES HLF NUTR BLACK/GREY/WHITE LEGGING - 2XL</t>
  </si>
  <si>
    <t>B988</t>
  </si>
  <si>
    <t>LADIES HLF NUTR LEGGINGS - M</t>
  </si>
  <si>
    <t>B989</t>
  </si>
  <si>
    <t>LADIES HLF NUTR LEGGINGS - L</t>
  </si>
  <si>
    <t>B990</t>
  </si>
  <si>
    <t>LADIES HLF NUTR LEGGINGS - XL</t>
  </si>
  <si>
    <t>B991</t>
  </si>
  <si>
    <t>LADIES HLF NUTR LEGGINGS - 2XL</t>
  </si>
  <si>
    <t>I471</t>
  </si>
  <si>
    <t>HN LADIES  HIGH WAIST LEGGING - M</t>
  </si>
  <si>
    <t>I472</t>
  </si>
  <si>
    <t>HN LADIES  HIGH WAIST LEGGING - L</t>
  </si>
  <si>
    <t>I473</t>
  </si>
  <si>
    <t>HN LADIES  HIGH WAIST LEGGING - XL</t>
  </si>
  <si>
    <t>I474</t>
  </si>
  <si>
    <t>HN LADIES  HIGH WAIST LEGGING - 2XL</t>
  </si>
  <si>
    <t>I490</t>
  </si>
  <si>
    <t>HN MENS  SHORT LEGGINGS - S</t>
  </si>
  <si>
    <t>I491</t>
  </si>
  <si>
    <t>HN MENS  SHORT LEGGINGS - M</t>
  </si>
  <si>
    <t>I492</t>
  </si>
  <si>
    <t>HN MENS  SHORT LEGGINGS - L</t>
  </si>
  <si>
    <t>I493</t>
  </si>
  <si>
    <t>HN MENS  SHORT LEGGINGS - XL</t>
  </si>
  <si>
    <t>I494</t>
  </si>
  <si>
    <t>HN MENS  SHORT LEGGINGS - 2XL</t>
  </si>
  <si>
    <t>HLN IMPROVED SHAKER CUP (SET OF 5)</t>
  </si>
  <si>
    <t>441R</t>
  </si>
  <si>
    <t>MENS HLF NUTR BUSHED PETROL BLUE L/S - XL</t>
  </si>
  <si>
    <t>B994</t>
  </si>
  <si>
    <t>MENS HLF NUTR T-SHIRT - L</t>
  </si>
  <si>
    <t>B995</t>
  </si>
  <si>
    <t>MENS HLF NUTR T-SHIRT - XL</t>
  </si>
  <si>
    <t>B996</t>
  </si>
  <si>
    <t>MENS HLF NUTR T-SHIRT - 2XL</t>
  </si>
  <si>
    <t>I455</t>
  </si>
  <si>
    <t>HN LADIES  LS ROUGHED BLACK TOP - S</t>
  </si>
  <si>
    <t>I456</t>
  </si>
  <si>
    <t>HN LADIES  LS ROUGHED BLACK TOP - M</t>
  </si>
  <si>
    <t>I457</t>
  </si>
  <si>
    <t>HN LADIES  LS ROUGHED BLACK TOP - L</t>
  </si>
  <si>
    <t>I459</t>
  </si>
  <si>
    <t>HN LADIES  LS ROUGHED BLACK TOP - 2XL</t>
  </si>
  <si>
    <t>I475</t>
  </si>
  <si>
    <t>HN LADIES  SS CORAL TEE - S</t>
  </si>
  <si>
    <t>I477</t>
  </si>
  <si>
    <t>HN LADIES  SS CORAL TEE - L</t>
  </si>
  <si>
    <t>I478</t>
  </si>
  <si>
    <t>HN LADIES  SS CORAL TEE - XL</t>
  </si>
  <si>
    <t>I479</t>
  </si>
  <si>
    <t>HN LADIES  SS CORAL TEE - 2XL</t>
  </si>
  <si>
    <t>I480</t>
  </si>
  <si>
    <t>HN MENS  SS BLACK CAMO TEE - S</t>
  </si>
  <si>
    <t>I481</t>
  </si>
  <si>
    <t>HN MENS  SS BLACK CAMO TEE - M</t>
  </si>
  <si>
    <t>I482</t>
  </si>
  <si>
    <t>HN MENS  SS BLACK CAMO TEE - L</t>
  </si>
  <si>
    <t>I483</t>
  </si>
  <si>
    <t>HN MENS  SS BLACK CAMO TEE - XL</t>
  </si>
  <si>
    <t>I484</t>
  </si>
  <si>
    <t>HN MENS  SS BLACK CAMO TEE - 2XL</t>
  </si>
  <si>
    <t>I485</t>
  </si>
  <si>
    <t>HN MENS  LS GREY CAMO TOP - S</t>
  </si>
  <si>
    <t>I487</t>
  </si>
  <si>
    <t>HN MENS  LS GREY CAMO TOP - L</t>
  </si>
  <si>
    <t>I488</t>
  </si>
  <si>
    <t>HN MENS  LS GREY CAMO TOP - XL</t>
  </si>
  <si>
    <t>I489</t>
  </si>
  <si>
    <t>HN MENS  LS GREY CAMO TOP - 2XL</t>
  </si>
  <si>
    <t>B562</t>
  </si>
  <si>
    <t>HLF NUTR BLACK/GREY SHORTS- LADIES XL</t>
  </si>
  <si>
    <t>8634E</t>
  </si>
  <si>
    <t>MEASURING SPOON-WHITE-EU-SET10</t>
  </si>
  <si>
    <t>305A</t>
  </si>
  <si>
    <t>HLN TABLET BOX-M SIZE-7 COMP (SET OF 5)</t>
  </si>
  <si>
    <t>314A</t>
  </si>
  <si>
    <t>HLN TABLET CRUSHER</t>
  </si>
  <si>
    <t>311A</t>
  </si>
  <si>
    <t>HN FABRIC TAPE MEASURE - METRIC (SET OF 10)</t>
  </si>
  <si>
    <t>408USF</t>
  </si>
  <si>
    <t>HERBALIFE SKIN UMBRELLA</t>
  </si>
  <si>
    <t>245A</t>
  </si>
  <si>
    <t>245AEU</t>
  </si>
  <si>
    <t>CR7 DRIVE SPORT WATER BOTTLE - TRANSPARENT</t>
  </si>
  <si>
    <t>Effective Date: 23 May 2020</t>
  </si>
  <si>
    <t>F1 FREE FROM RASPBERRY AND WHITE CHOCOLATE</t>
  </si>
  <si>
    <t>TRI BLEND PROTEIN SHAKE COFFEE CARAMEL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</si>
</sst>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4">
    <numFmt numFmtId="41" formatCode="_-* #,##0_-;\-* #,##0_-;_-* &quot;-&quot;_-;_-@_-"/>
    <numFmt numFmtId="43" formatCode="_-* #,##0.00_-;\-* #,##0.00_-;_-* &quot;-&quot;??_-;_-@_-"/>
    <numFmt numFmtId="164" formatCode="_ &quot;R&quot;\ * #,##0.00_ ;_ &quot;R&quot;\ * \-#,##0.00_ ;_ &quot;R&quot;\ * &quot;-&quot;??_ ;_ @_ "/>
    <numFmt numFmtId="165" formatCode="_ * #,##0.00_ ;_ * \-#,##0.00_ ;_ * &quot;-&quot;??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0"/>
    <numFmt numFmtId="175" formatCode="\(0\)"/>
    <numFmt numFmtId="176" formatCode="[$R-1C09]\ #,##0.00"/>
    <numFmt numFmtId="177" formatCode="0.0%"/>
    <numFmt numFmtId="178" formatCode="[$-F800]dddd\,\ mmmm\ dd\,\ yyyy"/>
    <numFmt numFmtId="179" formatCode="0.0"/>
    <numFmt numFmtId="180" formatCode="_(* #,##0_);_(* \(#,##0\);_(* &quot;-&quot;??_);_(@_)"/>
    <numFmt numFmtId="181" formatCode="m/d/yy"/>
    <numFmt numFmtId="182" formatCode="_(&quot;R$ &quot;* #,##0_);_(&quot;R$ &quot;* \(#,##0\);_(&quot;R$ &quot;* &quot;-&quot;_);_(@_)"/>
    <numFmt numFmtId="183" formatCode="_(&quot;R$ &quot;* #,##0.00_);_(&quot;R$ &quot;* \(#,##0.00\);_(&quot;R$ &quot;* &quot;-&quot;??_);_(@_)"/>
    <numFmt numFmtId="184" formatCode="_-&quot;£&quot;* #,##0.00_-;\-&quot;£&quot;* #,##0.00_-;_-&quot;£&quot;* &quot;-&quot;??_-;_-@_-"/>
    <numFmt numFmtId="185" formatCode="[$€]#,##0.00;[Red][$€]\-#,##0.00"/>
    <numFmt numFmtId="186" formatCode="#,##0.0"/>
    <numFmt numFmtId="187" formatCode="_-* #,##0\ &quot;DM&quot;_-;\-* #,##0\ &quot;DM&quot;_-;_-* &quot;-&quot;\ &quot;DM&quot;_-;_-@_-"/>
    <numFmt numFmtId="188" formatCode="#,"/>
    <numFmt numFmtId="189" formatCode="#,##0;\(#,##0\)"/>
    <numFmt numFmtId="190" formatCode="_-* #,##0\ _z_l_-;\-* #,##0\ _z_l_-;_-* &quot;-&quot;\ _z_l_-;_-@_-"/>
    <numFmt numFmtId="191" formatCode="_-* #,##0.00\ _z_l_-;\-* #,##0.00\ _z_l_-;_-* &quot;-&quot;??\ _z_l_-;_-@_-"/>
    <numFmt numFmtId="192" formatCode="_([$€]* #,##0.00_);_([$€]* \(#,##0.00\);_([$€]* &quot;-&quot;??_);_(@_)"/>
    <numFmt numFmtId="193" formatCode="&quot;$&quot;#,##0.00"/>
    <numFmt numFmtId="194" formatCode="&quot;£&quot;#,##0;\-&quot;£&quot;#,##0"/>
    <numFmt numFmtId="195" formatCode="#,##0.00;\(#,##0.00\)"/>
    <numFmt numFmtId="196" formatCode="&quot;$&quot;#,##0"/>
    <numFmt numFmtId="197" formatCode="_-* #,##0.0_-;\-* #,##0.0_-;_-* &quot;-&quot;??_-;_-@_-"/>
    <numFmt numFmtId="198" formatCode="0.0000000"/>
    <numFmt numFmtId="199" formatCode="_-* #,##0.00&quot;р.&quot;_-;\-* #,##0.00&quot;р.&quot;_-;_-* &quot;-&quot;??&quot;р.&quot;_-;_-@_-"/>
    <numFmt numFmtId="200" formatCode="#,##0.0\ ;\(#,##0.0\)"/>
    <numFmt numFmtId="201" formatCode="_(* #,##0\ ___);_(* \(#,##0\ __\);_(* &quot;-&quot;??_);_(@_)"/>
    <numFmt numFmtId="202" formatCode="0.0%;\(0.0%\)"/>
    <numFmt numFmtId="203" formatCode="0&quot; &quot;"/>
    <numFmt numFmtId="204" formatCode="&quot;$&quot;#,##0.0;\(&quot;$&quot;#,##0.0\);&quot;$&quot;#,##0.0"/>
    <numFmt numFmtId="205" formatCode="_(* &quot;$&quot;\ #,##0\ \ ;_(* &quot;$&quot;\ \(#,##0\)\ ;_(* &quot;-&quot;\ \ ;_(@\ "/>
    <numFmt numFmtId="206" formatCode="0.0_)\%;\(0.0\)\%;0.0_)\%;@_)_%"/>
    <numFmt numFmtId="207" formatCode="#,##0.0_)_%;\(#,##0.0\)_%;0.0_)_%;@_)_%"/>
    <numFmt numFmtId="208" formatCode="_(* #,##0\ \ ;_(* \(#,##0\)\ \ ;_(* &quot;-&quot;\ \ ;_(* @_)"/>
    <numFmt numFmtId="209" formatCode="#,##0.0_);\(#,##0.0\);#,##0.0_);@_)"/>
    <numFmt numFmtId="210" formatCode="#,##0.0_);\(#,##0.0\)"/>
    <numFmt numFmtId="211" formatCode="&quot;$&quot;_(#,##0.00_);&quot;$&quot;\(#,##0.00\);&quot;$&quot;_(0.00_);@_)"/>
    <numFmt numFmtId="212" formatCode="&quot;$&quot;_(#,##0.00_);&quot;$&quot;\(#,##0.00\)"/>
    <numFmt numFmtId="213" formatCode="#,##0.00_);\(#,##0.00\);0.00_);@_)"/>
    <numFmt numFmtId="214" formatCode="#,##0.0\X"/>
    <numFmt numFmtId="215" formatCode="* \L\+0.00%;* \L\-0.00%;* &quot;-&quot;\ \ ;* @\ \ "/>
    <numFmt numFmtId="216" formatCode="#,##0.0\ \x;\(#,##0.0\)\x;@\ "/>
    <numFmt numFmtId="217" formatCode="#,##0.0\ \x;\(#,##0.0\)\x;@\ \ "/>
    <numFmt numFmtId="218" formatCode="#,##0_)\x;\(#,##0\)\x;0_)\x;@_)_x"/>
    <numFmt numFmtId="219" formatCode="#,##0.0_)\x;\(#,##0.0\)\x"/>
    <numFmt numFmtId="220" formatCode="#,##0.0_)\x;\(#,##0.0\)\x;0.0_)\x;@_)_x"/>
    <numFmt numFmtId="221" formatCode="#,##0.0\ \x;\(#,##0.0\)\x;@\ \ \x"/>
    <numFmt numFmtId="222" formatCode="#,##0_)_x;\(#,##0\)_x;0_)_x;@_)_x"/>
    <numFmt numFmtId="223" formatCode="General_)"/>
    <numFmt numFmtId="224" formatCode="#,##0.0_)_x;\(#,##0.0\)_x"/>
    <numFmt numFmtId="225" formatCode="#,##0.0_)_x;\(#,##0.0\)_x;0.0_)_x;@_)_x"/>
    <numFmt numFmtId="226" formatCode="* 0.0%;* \(0.0\)%;* &quot;-&quot;\ \ ;* @\ \ "/>
    <numFmt numFmtId="227" formatCode="#,##0.0_)_%;\(#,##0.0\)_%"/>
    <numFmt numFmtId="228" formatCode="#,##0.0\p_);\(#,##0.0\p\)"/>
    <numFmt numFmtId="229" formatCode="_(* #,##0.00\p_);_(* \(#,##0.00\p\);_(* &quot;-&quot;\ \p_);_(@_)"/>
    <numFmt numFmtId="230" formatCode="0&quot;%&quot;"/>
    <numFmt numFmtId="231" formatCode="_(0.0%_);\(0.0%\);_(&quot;–&quot;_)_%;\ @_(_%"/>
    <numFmt numFmtId="232" formatCode="#,##0_);\(#,##0\);\-_)"/>
    <numFmt numFmtId="233" formatCode="#,##0.000%_);\(#,##0.000%\);#,##0.000%_);@_%_)"/>
    <numFmt numFmtId="234" formatCode="0_)"/>
    <numFmt numFmtId="235" formatCode="0.0%_);\(0.0%\);\-_)"/>
    <numFmt numFmtId="236" formatCode="#,##0.00_);\(#,##0.00\);\-\ "/>
    <numFmt numFmtId="237" formatCode="0\ \ \ \ \ \ "/>
    <numFmt numFmtId="238" formatCode="&quot;$&quot;#,##0.0_);\(&quot;$&quot;#,##0.0\)"/>
    <numFmt numFmtId="239" formatCode="&quot;$&quot;0.00\ \ \ _);\(&quot;$&quot;0.00\)\ \ \ "/>
    <numFmt numFmtId="240" formatCode="0.0\ \ \ \ \ _);\(0.0\)\ \ \ \ \ "/>
    <numFmt numFmtId="241" formatCode="0.00\ \ \ \ \ _);\(0.00\)\ \ \ \ \ "/>
    <numFmt numFmtId="242" formatCode="0.0\ \ \ _);\(0.0\)\ \ \ "/>
    <numFmt numFmtId="243" formatCode="&quot;$&quot;&quot; &quot;#,##0_);\(&quot;$&quot;&quot; &quot;#,##0\);\-_)"/>
    <numFmt numFmtId="244" formatCode="0%_);\(0%\);\-_)"/>
    <numFmt numFmtId="245" formatCode="&quot;$&quot;&quot; &quot;#,##0.0_);\(&quot;$&quot;&quot; &quot;#,##0.0\);\-_)"/>
    <numFmt numFmtId="246" formatCode="#,##0.0_);\(#,##0.0\);\-_)"/>
    <numFmt numFmtId="247" formatCode="&quot;$&quot;&quot; &quot;#,##0.00_);\(&quot;$&quot;&quot; &quot;#,##0.00\);\-_)"/>
    <numFmt numFmtId="248" formatCode="0.00%_);\(0.00%\);\-_)"/>
    <numFmt numFmtId="249" formatCode="#,##0.00_);\(#,##0.00\);\-_)"/>
    <numFmt numFmtId="250" formatCode="[Blue]#,##0.000_);[Blue]\(#,##0.000\)"/>
    <numFmt numFmtId="251" formatCode="&quot;$&quot;&quot; &quot;#,##0.000_);\(&quot;$&quot;&quot; &quot;#,##0.000\)"/>
    <numFmt numFmtId="252" formatCode="&quot;$&quot;#,##0_%_);\(&quot;$&quot;#,##0\)_%;&quot;$&quot;#,##0_%_);@_%_)"/>
    <numFmt numFmtId="253" formatCode="\£#,##0_);\(\£#,##0\)"/>
    <numFmt numFmtId="254" formatCode="&quot;$&quot;&quot; &quot;#,##0_);\(&quot;$&quot;&quot; &quot;#,##0\);\-\ "/>
    <numFmt numFmtId="255" formatCode="&quot;$&quot;&quot; &quot;#,##0.000_);\(&quot;$&quot;&quot; &quot;#,##0.000\);\-\ "/>
    <numFmt numFmtId="256" formatCode="&quot;$&quot;#.#"/>
    <numFmt numFmtId="257" formatCode="0.00;[Red]0.00"/>
    <numFmt numFmtId="258" formatCode="#,##0.00;\(#,##0.00"/>
    <numFmt numFmtId="259" formatCode="d\ mmm\ yy"/>
    <numFmt numFmtId="260" formatCode="0.00_)"/>
    <numFmt numFmtId="261" formatCode="#,##0.0\x_);\(#,##0.0\x\);#,##0.0\x_);@_)"/>
    <numFmt numFmtId="262" formatCode="0.0\x"/>
    <numFmt numFmtId="263" formatCode="#,##0.0;\(#,##0.0\)"/>
    <numFmt numFmtId="264" formatCode="#,##0_%_);\(#,##0\)_%"/>
    <numFmt numFmtId="265" formatCode="#,##0_%_);\(#,##0\)_%;**;@_%_)"/>
    <numFmt numFmtId="266" formatCode="#,##0_%_);\(#,##0\)_%;#,##0_%_);@_%_)"/>
    <numFmt numFmtId="267" formatCode="#,##0.0&quot;x&quot;;\(#,##0.0\)&quot;x&quot;"/>
    <numFmt numFmtId="268" formatCode="#,##0."/>
    <numFmt numFmtId="269" formatCode="#,##0.0,_);[Red]\(#,##0.0,\)"/>
    <numFmt numFmtId="270" formatCode="0.00_);\(0.00\);0.00"/>
    <numFmt numFmtId="271" formatCode="0.0%_);\(0.0%\);0.0%_);@_)"/>
    <numFmt numFmtId="272" formatCode="&quot;$&quot;#."/>
    <numFmt numFmtId="273" formatCode="0.0%_%;\(0.0%\)_%"/>
    <numFmt numFmtId="274" formatCode="&quot;$&quot;#,##0.0,_);[Red]\(&quot;$&quot;#,##0.0,\)"/>
    <numFmt numFmtId="275" formatCode="#,##0_);\(#,##0\);\-_);\•&quot; &quot;@_)"/>
    <numFmt numFmtId="276" formatCode="#,##0.0_%_);\(#,##0.0\)_%;#,##0.0_%_);@_%_)"/>
    <numFmt numFmtId="277" formatCode="yyyy_)"/>
    <numFmt numFmtId="278" formatCode="d\-mmm\-yy_)"/>
    <numFmt numFmtId="279" formatCode="m/yy_)"/>
    <numFmt numFmtId="280" formatCode="mmm\-d\-yyyy"/>
    <numFmt numFmtId="281" formatCode="mmm\-yy_)"/>
    <numFmt numFmtId="282" formatCode="0.00%_);\(0.00%\);0.00%_);@_)"/>
    <numFmt numFmtId="283" formatCode="m/d/yy_%_)"/>
    <numFmt numFmtId="284" formatCode="yyyy"/>
    <numFmt numFmtId="285" formatCode="#,##0.00&quot;x&quot;_);\(#,##0.00&quot;x&quot;\)"/>
    <numFmt numFmtId="286" formatCode="#,##0.0_);[Red]\(#,##0.0\)"/>
    <numFmt numFmtId="287" formatCode="&quot;$&quot;#,##0.0\ \ \ ;\(&quot;$&quot;#,##0.0\)\ \ "/>
    <numFmt numFmtId="288" formatCode="0_%_);\(0\)_%;0_%_);@_%_)"/>
    <numFmt numFmtId="289" formatCode="#.00"/>
    <numFmt numFmtId="290" formatCode="###0_);\(###0\)"/>
    <numFmt numFmtId="291" formatCode="#,##0.00\ &quot;x&quot;;\(#,##0.00\)\ &quot;x&quot;"/>
    <numFmt numFmtId="292" formatCode="#\ 0/0_)"/>
    <numFmt numFmtId="293" formatCode="#\ 0/8_)"/>
    <numFmt numFmtId="294" formatCode="#\ ?/?_)"/>
    <numFmt numFmtId="295" formatCode="&quot;FY &quot;yyyy_)"/>
    <numFmt numFmtId="296" formatCode="&quot;$&quot;#,##0.0_%_);\(&quot;$&quot;#,##0.0\)_%"/>
    <numFmt numFmtId="297" formatCode="&quot;$&quot;#,##0.00_%_);\(&quot;$&quot;#,##0.00\)_%"/>
    <numFmt numFmtId="298" formatCode="0.0\x_)_);&quot;NM    &quot;;0.0\x_)_)"/>
    <numFmt numFmtId="299" formatCode="0.0%_);\(0.0%\)"/>
    <numFmt numFmtId="300" formatCode="0.00_);\(0.00\);0.00_)"/>
    <numFmt numFmtId="301" formatCode="_-* #,##0\ _F_-;\-* #,##0\ _F_-;_-* &quot;-&quot;\ _F_-;_-@_-"/>
    <numFmt numFmtId="302" formatCode="_-* #,##0.00\ _F_-;\-* #,##0.00\ _F_-;_-* &quot;-&quot;??\ _F_-;_-@_-"/>
    <numFmt numFmtId="303" formatCode="m/d/yyyy_%_);@_%_)"/>
    <numFmt numFmtId="304" formatCode="#,##0&quot;x&quot;_%_);\(#,##0&quot;x&quot;_%_)"/>
    <numFmt numFmtId="305" formatCode="#,##0.0&quot;x&quot;_%_);\(#,##0.0&quot;x&quot;_%_)"/>
    <numFmt numFmtId="306" formatCode="0%_%_)"/>
    <numFmt numFmtId="307" formatCode="0.0%_);\(0.0%\);0.0%_);\ @_)"/>
    <numFmt numFmtId="308" formatCode="&quot;$&quot;General"/>
    <numFmt numFmtId="309" formatCode="#,##0.000000_);\(#,##0.000000\)"/>
    <numFmt numFmtId="310" formatCode="0.0\ \ "/>
    <numFmt numFmtId="311" formatCode="&quot;$&quot;#,##0.0_);&quot;$&quot;\(#,##0.0\)"/>
    <numFmt numFmtId="312" formatCode="_(* #,##0.00\ ___);_(* \(#,##0.00\ __\);_(* &quot;-&quot;??_);_(@_)"/>
    <numFmt numFmtId="313" formatCode="_(* #,##0\ \x_);_(* \(#,##0\ \x\);_(* &quot;-&quot;??_);_(@_)"/>
    <numFmt numFmtId="314" formatCode="_(* #,##0.0\ \x_);_(* \(#,##0.0\ \x\);_(* &quot;-&quot;??_);_(@_)"/>
    <numFmt numFmtId="315" formatCode="_(* #,##0.0\ ___);_(* \(#,##0.0\ __\);_(* &quot;-&quot;??_);_(@_)"/>
    <numFmt numFmtId="316" formatCode="0.0\x;\(0.0\)\x"/>
    <numFmt numFmtId="317" formatCode="#,##0.0_x_)_);&quot;NM&quot;_x_)_);#,##0.0_x_)_);@_x_)_)"/>
    <numFmt numFmtId="318" formatCode="#,##0.0_);\(#,##0.0\);\-\ "/>
    <numFmt numFmtId="319" formatCode="#,##0.0\x_);\(#,##0.0\x\);\-\ "/>
    <numFmt numFmtId="320" formatCode="#,##0.0\x_);\(#,##0.0\x\)"/>
    <numFmt numFmtId="321" formatCode="#,##0.00\x&quot; &quot;;\(#,##0.00\x\);\-"/>
    <numFmt numFmtId="322" formatCode="#,##0.00\x&quot; &quot;;\(#,##0.00\x\)"/>
    <numFmt numFmtId="323" formatCode="#,##0.0&quot;x&quot;_);\(#,##0.0&quot;x&quot;\)"/>
    <numFmt numFmtId="324" formatCode="0.0\ _)_%;\(0.0\)\ _%;0.0\ _)_%;@_)_%"/>
    <numFmt numFmtId="325" formatCode="0.000%"/>
    <numFmt numFmtId="326" formatCode="0%_);\(0%\)"/>
    <numFmt numFmtId="327" formatCode="_(0.0%;_(* \(0.0\)%"/>
    <numFmt numFmtId="328" formatCode="0.0_%"/>
    <numFmt numFmtId="329" formatCode="0.0%;[Red]\(0.0%\)"/>
    <numFmt numFmtId="330" formatCode="#,##0_);\(#,##0\);\-_);\–&quot; &quot;@"/>
    <numFmt numFmtId="331" formatCode="#,##0.0\%_);\(#,##0.0\%\);#,##0.0\%_);@_)"/>
    <numFmt numFmtId="332" formatCode="\«#,##0;_(* #,##0;_(* &quot;-&quot;??_);_(@_)"/>
    <numFmt numFmtId="333" formatCode="_-* #,##0.00\ &quot;F&quot;_-;\-* #,##0.00\ &quot;F&quot;_-;_-* &quot;-&quot;??\ &quot;F&quot;_-;_-@_-"/>
    <numFmt numFmtId="334" formatCode="0.00\%;\-0.00\%;0.00\%"/>
    <numFmt numFmtId="335" formatCode="#,##0_)&quot; %&quot;;[Red]\(#,##0\)&quot; %&quot;"/>
    <numFmt numFmtId="336" formatCode="_-* #,##0\ &quot;F&quot;_-;\-* #,##0\ &quot;F&quot;_-;_-* &quot;-&quot;\ &quot;F&quot;_-;_-@_-"/>
    <numFmt numFmtId="337" formatCode="&quot;Q2 '&quot;yy_)"/>
    <numFmt numFmtId="338" formatCode="0.00\x;\-0.00\x;0.00\x"/>
    <numFmt numFmtId="339" formatCode="_-&quot;€&quot;\ * #,##0.00_-;\-&quot;€&quot;\ * #,##0.00_-;_-&quot;€&quot;\ * &quot;-&quot;??_-;_-@_-"/>
    <numFmt numFmtId="340" formatCode="_(* #,##0.0%_);_(* \(#,##0.0%\);_(* &quot;--- %&quot;_);_(* @_%_)"/>
    <numFmt numFmtId="341" formatCode="[$$]#,##0.0_);\([$$]#,##0.0\);[$$]#,##0.0_);@_)"/>
    <numFmt numFmtId="342" formatCode="&quot;Q1 '&quot;yy_)"/>
    <numFmt numFmtId="343" formatCode="0.0_)_x;\(0.0\)_x"/>
    <numFmt numFmtId="344" formatCode="&quot;$&quot;#,##0.00;\-&quot;$&quot;#,##0.00"/>
    <numFmt numFmtId="345" formatCode="#,##0.0\ \ \ ;\(#,##0.0\)\ \ "/>
    <numFmt numFmtId="346" formatCode="\£#,##0.0_);\(\£#,##0.0\)"/>
    <numFmt numFmtId="347" formatCode="#,##0.00;[Red]\(#,##0.00\)"/>
    <numFmt numFmtId="348" formatCode="mm/dd/yy"/>
    <numFmt numFmtId="349" formatCode="##0.00000"/>
    <numFmt numFmtId="350" formatCode="0.0_)_%;\(0.0\)_%;0.0_%_);@_)_%"/>
    <numFmt numFmtId="351" formatCode="\€_(#,##0.00_);\€\(#,##0.00\);\€_(0.00_);@_)"/>
    <numFmt numFmtId="352" formatCode="#,##0_);\(#,##0\);\-_);\—&quot; &quot;@"/>
    <numFmt numFmtId="353" formatCode="#,##0&quot;x&quot;_);\(#,##0&quot;x&quot;\)"/>
    <numFmt numFmtId="354" formatCode="#,##0.0_%_);\(#,##0.0\)_%"/>
    <numFmt numFmtId="355" formatCode="\¥#,##0_);\(\¥#,##0\)"/>
  </numFmts>
  <fonts count="356">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b/>
      <sz val="10"/>
      <name val="Times New Roman"/>
      <family val="1"/>
    </font>
    <font>
      <b/>
      <i/>
      <sz val="10"/>
      <name val="Arial"/>
      <family val="2"/>
    </font>
    <font>
      <u/>
      <sz val="10"/>
      <color indexed="12"/>
      <name val="Arial"/>
      <family val="2"/>
    </font>
    <font>
      <sz val="10"/>
      <name val="CG Omega"/>
      <family val="2"/>
    </font>
    <font>
      <sz val="10"/>
      <name val="CG Omega"/>
      <family val="2"/>
    </font>
    <font>
      <b/>
      <sz val="10"/>
      <name val="Arial"/>
      <family val="2"/>
    </font>
    <font>
      <i/>
      <sz val="10"/>
      <name val="CG Omega"/>
      <family val="2"/>
    </font>
    <font>
      <b/>
      <sz val="9"/>
      <name val="CG Omega"/>
      <family val="2"/>
    </font>
    <font>
      <b/>
      <sz val="11"/>
      <name val="CG Omega"/>
      <family val="2"/>
    </font>
    <font>
      <sz val="11"/>
      <name val="Arial"/>
      <family val="2"/>
    </font>
    <font>
      <sz val="10"/>
      <color indexed="8"/>
      <name val="Arial"/>
      <family val="2"/>
    </font>
    <font>
      <b/>
      <sz val="12"/>
      <name val="CG Omega"/>
      <family val="2"/>
    </font>
    <font>
      <sz val="12"/>
      <name val="CG Omega"/>
      <family val="2"/>
    </font>
    <font>
      <sz val="12"/>
      <name val="Arial"/>
      <family val="2"/>
    </font>
    <font>
      <b/>
      <sz val="12"/>
      <name val="Arial"/>
      <family val="2"/>
    </font>
    <font>
      <b/>
      <i/>
      <sz val="12"/>
      <name val="CG Omega"/>
      <family val="2"/>
    </font>
    <font>
      <i/>
      <sz val="12"/>
      <name val="CG Omega"/>
      <family val="2"/>
    </font>
    <font>
      <b/>
      <sz val="14"/>
      <name val="CG Omega"/>
      <family val="2"/>
    </font>
    <font>
      <b/>
      <i/>
      <u/>
      <sz val="12"/>
      <name val="Arial"/>
      <family val="2"/>
    </font>
    <font>
      <b/>
      <sz val="9"/>
      <name val="Arial"/>
      <family val="2"/>
    </font>
    <font>
      <b/>
      <u/>
      <sz val="15"/>
      <name val="Arial"/>
      <family val="2"/>
    </font>
    <font>
      <sz val="9"/>
      <color indexed="81"/>
      <name val="Tahoma"/>
      <family val="2"/>
    </font>
    <font>
      <b/>
      <sz val="9"/>
      <color indexed="81"/>
      <name val="Tahoma"/>
      <family val="2"/>
    </font>
    <font>
      <b/>
      <i/>
      <u/>
      <sz val="9"/>
      <name val="Arial"/>
      <family val="2"/>
    </font>
    <font>
      <i/>
      <sz val="10"/>
      <name val="Arial"/>
      <family val="2"/>
    </font>
    <font>
      <i/>
      <sz val="11"/>
      <name val="CG Omega"/>
      <family val="2"/>
    </font>
    <font>
      <sz val="12"/>
      <color indexed="8"/>
      <name val="CG Omega"/>
      <family val="2"/>
    </font>
    <font>
      <sz val="12"/>
      <name val="CG Omega"/>
      <family val="2"/>
    </font>
    <font>
      <sz val="10"/>
      <name val="Arial"/>
      <family val="2"/>
    </font>
    <font>
      <sz val="10"/>
      <name val="Times New Roman"/>
      <family val="1"/>
    </font>
    <font>
      <b/>
      <sz val="11"/>
      <name val="Arial"/>
      <family val="2"/>
    </font>
    <font>
      <sz val="12"/>
      <name val="CG Omega"/>
    </font>
    <font>
      <sz val="10"/>
      <name val="CG Omega"/>
    </font>
    <font>
      <b/>
      <sz val="10"/>
      <name val="CG Omeg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0"/>
      <name val="Arial"/>
      <family val="2"/>
    </font>
    <font>
      <sz val="11"/>
      <color indexed="8"/>
      <name val="Arial"/>
      <family val="2"/>
    </font>
    <font>
      <sz val="10"/>
      <name val="ＭＳ 明朝"/>
      <family val="1"/>
      <charset val="128"/>
    </font>
    <font>
      <sz val="14"/>
      <name val="Impact"/>
      <family val="2"/>
    </font>
    <font>
      <sz val="1"/>
      <color indexed="18"/>
      <name val="Courier"/>
      <family val="3"/>
    </font>
    <font>
      <sz val="10"/>
      <name val="Helv"/>
      <family val="2"/>
    </font>
    <font>
      <sz val="10"/>
      <name val="Century Gothic"/>
      <family val="2"/>
    </font>
    <font>
      <sz val="9"/>
      <color indexed="8"/>
      <name val="ＭＳ Ｐゴシック"/>
      <family val="3"/>
      <charset val="128"/>
    </font>
    <font>
      <sz val="10"/>
      <name val="Arial Cyr"/>
      <charset val="204"/>
    </font>
    <font>
      <sz val="12"/>
      <name val="바탕체"/>
      <family val="1"/>
      <charset val="129"/>
    </font>
    <font>
      <sz val="12"/>
      <color indexed="55"/>
      <name val="CG Omega"/>
    </font>
    <font>
      <sz val="11"/>
      <color indexed="8"/>
      <name val="Calibri"/>
      <family val="2"/>
    </font>
    <font>
      <sz val="10"/>
      <name val="Calibri"/>
      <family val="2"/>
    </font>
    <font>
      <b/>
      <sz val="14"/>
      <color indexed="10"/>
      <name val="Calibri"/>
      <family val="2"/>
    </font>
    <font>
      <sz val="14"/>
      <color indexed="10"/>
      <name val="Calibri"/>
      <family val="2"/>
    </font>
    <font>
      <b/>
      <sz val="10"/>
      <color indexed="10"/>
      <name val="Calibri"/>
      <family val="2"/>
    </font>
    <font>
      <i/>
      <sz val="10"/>
      <name val="Calibri"/>
      <family val="2"/>
    </font>
    <font>
      <sz val="10"/>
      <color indexed="8"/>
      <name val="CG Omega"/>
      <family val="2"/>
    </font>
    <font>
      <sz val="10"/>
      <color indexed="8"/>
      <name val="CG Omega"/>
    </font>
    <font>
      <sz val="10"/>
      <name val="Cambria"/>
      <family val="1"/>
    </font>
    <font>
      <b/>
      <sz val="10"/>
      <name val="Calibri"/>
      <family val="2"/>
    </font>
    <font>
      <b/>
      <sz val="11"/>
      <color indexed="10"/>
      <name val="Calibri"/>
      <family val="2"/>
    </font>
    <font>
      <b/>
      <sz val="20"/>
      <name val="Calibri"/>
      <family val="2"/>
    </font>
    <font>
      <i/>
      <u/>
      <sz val="10"/>
      <name val="Calibri"/>
      <family val="2"/>
    </font>
    <font>
      <sz val="10"/>
      <name val="Times New Roman"/>
      <family val="1"/>
    </font>
    <font>
      <sz val="8"/>
      <name val="Arial"/>
      <family val="2"/>
    </font>
    <font>
      <sz val="10"/>
      <name val="Arial"/>
      <family val="2"/>
    </font>
    <font>
      <b/>
      <u/>
      <sz val="10"/>
      <name val="Arial"/>
      <family val="2"/>
    </font>
    <font>
      <u/>
      <sz val="7.5"/>
      <color indexed="12"/>
      <name val="Arial"/>
      <family val="2"/>
    </font>
    <font>
      <b/>
      <sz val="14"/>
      <name val="Arial"/>
      <family val="2"/>
    </font>
    <font>
      <sz val="10"/>
      <color indexed="10"/>
      <name val="Arial"/>
      <family val="2"/>
    </font>
    <font>
      <sz val="8"/>
      <name val="Verdana"/>
      <family val="2"/>
    </font>
    <font>
      <b/>
      <sz val="8"/>
      <name val="Arial"/>
      <family val="2"/>
    </font>
    <font>
      <b/>
      <sz val="12"/>
      <name val="Times New Roman"/>
      <family val="1"/>
    </font>
    <font>
      <sz val="11"/>
      <name val="Times New Roman"/>
      <family val="1"/>
    </font>
    <font>
      <u/>
      <sz val="10"/>
      <name val="Arial"/>
      <family val="2"/>
    </font>
    <font>
      <b/>
      <sz val="10"/>
      <color indexed="9"/>
      <name val="Arial"/>
      <family val="2"/>
    </font>
    <font>
      <sz val="8"/>
      <name val="Tahoma"/>
      <family val="2"/>
    </font>
    <font>
      <sz val="24"/>
      <name val="Arial"/>
      <family val="2"/>
    </font>
    <font>
      <sz val="8"/>
      <color indexed="12"/>
      <name val="Arial"/>
      <family val="2"/>
    </font>
    <font>
      <sz val="10"/>
      <color indexed="8"/>
      <name val="MS Sans Serif"/>
      <family val="2"/>
    </font>
    <font>
      <sz val="8"/>
      <name val="MS Serif"/>
      <family val="1"/>
    </font>
    <font>
      <sz val="8"/>
      <name val="Times New Roman"/>
      <family val="1"/>
    </font>
    <font>
      <sz val="10"/>
      <name val="Book Antiqua"/>
      <family val="1"/>
    </font>
    <font>
      <sz val="10"/>
      <color indexed="16"/>
      <name val="Arial"/>
      <family val="2"/>
    </font>
    <font>
      <sz val="10"/>
      <name val="Palatino Linotype"/>
      <family val="1"/>
    </font>
    <font>
      <sz val="10"/>
      <name val="MS Sans Serif"/>
      <family val="2"/>
    </font>
    <font>
      <sz val="12"/>
      <name val="바탕체"/>
      <family val="1"/>
    </font>
    <font>
      <sz val="8"/>
      <name val="Arial Narrow"/>
      <family val="2"/>
    </font>
    <font>
      <b/>
      <sz val="22"/>
      <color indexed="18"/>
      <name val="Arial"/>
      <family val="2"/>
    </font>
    <font>
      <sz val="8"/>
      <color indexed="12"/>
      <name val="Arial Narrow"/>
      <family val="2"/>
    </font>
    <font>
      <b/>
      <sz val="11"/>
      <color indexed="9"/>
      <name val="Arial"/>
      <family val="2"/>
    </font>
    <font>
      <sz val="9"/>
      <color indexed="8"/>
      <name val="Arial"/>
      <family val="2"/>
    </font>
    <font>
      <b/>
      <sz val="14"/>
      <color indexed="18"/>
      <name val="Arial"/>
      <family val="2"/>
    </font>
    <font>
      <b/>
      <sz val="8"/>
      <color indexed="8"/>
      <name val="Arial"/>
      <family val="2"/>
    </font>
    <font>
      <b/>
      <sz val="9"/>
      <color indexed="8"/>
      <name val="Arial"/>
      <family val="2"/>
    </font>
    <font>
      <b/>
      <sz val="10"/>
      <color indexed="18"/>
      <name val="Arial"/>
      <family val="2"/>
    </font>
    <font>
      <b/>
      <sz val="8"/>
      <color indexed="8"/>
      <name val="Arial Narrow"/>
      <family val="2"/>
    </font>
    <font>
      <b/>
      <sz val="9"/>
      <color indexed="18"/>
      <name val="Arial"/>
      <family val="2"/>
    </font>
    <font>
      <b/>
      <u val="singleAccounting"/>
      <sz val="8"/>
      <name val="Arial"/>
      <family val="2"/>
    </font>
    <font>
      <b/>
      <u val="singleAccounting"/>
      <sz val="8"/>
      <name val="Arial Narrow"/>
      <family val="2"/>
    </font>
    <font>
      <b/>
      <u val="singleAccounting"/>
      <sz val="10"/>
      <color indexed="18"/>
      <name val="Arial"/>
      <family val="2"/>
    </font>
    <font>
      <sz val="8"/>
      <color indexed="8"/>
      <name val="Times New Roman"/>
      <family val="1"/>
    </font>
    <font>
      <sz val="8"/>
      <color indexed="14"/>
      <name val="Times New Roman"/>
      <family val="1"/>
    </font>
    <font>
      <sz val="8"/>
      <name val="Helv"/>
      <family val="2"/>
    </font>
    <font>
      <sz val="12"/>
      <color indexed="12"/>
      <name val="Times New Roman"/>
      <family val="1"/>
    </font>
    <font>
      <sz val="12"/>
      <name val="Times New Roman"/>
      <family val="1"/>
    </font>
    <font>
      <i/>
      <sz val="12"/>
      <color indexed="8"/>
      <name val="Times New Roman"/>
      <family val="1"/>
    </font>
    <font>
      <b/>
      <sz val="11"/>
      <name val="Book Antiqua"/>
      <family val="1"/>
    </font>
    <font>
      <sz val="12"/>
      <color indexed="12"/>
      <name val="Book Antiqua"/>
      <family val="1"/>
    </font>
    <font>
      <sz val="10"/>
      <name val="Helv"/>
    </font>
    <font>
      <i/>
      <u/>
      <sz val="10"/>
      <name val="Times New Roman"/>
      <family val="1"/>
    </font>
    <font>
      <sz val="8"/>
      <name val="Times"/>
      <family val="1"/>
    </font>
    <font>
      <sz val="7"/>
      <name val="Ariel"/>
    </font>
    <font>
      <sz val="8"/>
      <color indexed="12"/>
      <name val="Helv"/>
    </font>
    <font>
      <sz val="10"/>
      <name val="Geneva"/>
    </font>
    <font>
      <sz val="12"/>
      <name val="¹ÙÅÁÃ¼"/>
    </font>
    <font>
      <sz val="10"/>
      <color indexed="12"/>
      <name val="Times"/>
      <family val="1"/>
    </font>
    <font>
      <b/>
      <sz val="24"/>
      <name val="Times New Roman"/>
      <family val="1"/>
    </font>
    <font>
      <strike/>
      <sz val="8"/>
      <name val="Arial"/>
      <family val="2"/>
    </font>
    <font>
      <sz val="8"/>
      <color indexed="8"/>
      <name val="Arial"/>
      <family val="2"/>
    </font>
    <font>
      <sz val="8"/>
      <color indexed="12"/>
      <name val="Times"/>
    </font>
    <font>
      <sz val="12"/>
      <color indexed="8"/>
      <name val="Times New Roman"/>
      <family val="1"/>
    </font>
    <font>
      <sz val="12"/>
      <name val="Times"/>
    </font>
    <font>
      <b/>
      <sz val="12"/>
      <color indexed="63"/>
      <name val="Times New Roman"/>
      <family val="1"/>
    </font>
    <font>
      <b/>
      <sz val="10"/>
      <name val="MS Sans Serif"/>
      <family val="2"/>
    </font>
    <font>
      <sz val="8"/>
      <name val="Helvetica-Narrow"/>
    </font>
    <font>
      <b/>
      <sz val="12"/>
      <color indexed="42"/>
      <name val="Arial"/>
      <family val="2"/>
    </font>
    <font>
      <u val="singleAccounting"/>
      <sz val="10"/>
      <name val="Arial"/>
      <family val="2"/>
    </font>
    <font>
      <b/>
      <sz val="14"/>
      <name val="Times New Roman"/>
      <family val="1"/>
    </font>
    <font>
      <sz val="12"/>
      <color indexed="10"/>
      <name val="Times New Roman"/>
      <family val="1"/>
    </font>
    <font>
      <b/>
      <sz val="12"/>
      <color indexed="8"/>
      <name val="Times New Roman"/>
      <family val="1"/>
    </font>
    <font>
      <sz val="9"/>
      <color indexed="8"/>
      <name val="Helvetica-Narrow"/>
    </font>
    <font>
      <sz val="8"/>
      <color indexed="13"/>
      <name val="Helvetica-Narrow"/>
    </font>
    <font>
      <b/>
      <sz val="10"/>
      <name val="Helv"/>
    </font>
    <font>
      <b/>
      <sz val="10"/>
      <name val="MS Serif"/>
      <family val="1"/>
    </font>
    <font>
      <sz val="6"/>
      <name val="Arial Narrow"/>
      <family val="2"/>
    </font>
    <font>
      <sz val="10"/>
      <name val="Courier New"/>
      <family val="3"/>
    </font>
    <font>
      <b/>
      <sz val="8"/>
      <name val="Book Antiqua"/>
      <family val="1"/>
    </font>
    <font>
      <b/>
      <sz val="7"/>
      <name val="Helvetica-Narrow"/>
      <family val="2"/>
    </font>
    <font>
      <b/>
      <sz val="7"/>
      <name val="GillSans"/>
    </font>
    <font>
      <sz val="8"/>
      <color indexed="17"/>
      <name val="Times New Roman"/>
      <family val="1"/>
    </font>
    <font>
      <b/>
      <u/>
      <sz val="8"/>
      <name val="Arial"/>
      <family val="2"/>
    </font>
    <font>
      <b/>
      <u val="singleAccounting"/>
      <sz val="8"/>
      <color indexed="8"/>
      <name val="Arial"/>
      <family val="2"/>
    </font>
    <font>
      <strike/>
      <sz val="10"/>
      <name val="Times New Roman"/>
      <family val="1"/>
    </font>
    <font>
      <sz val="7"/>
      <name val="Arial"/>
      <family val="2"/>
    </font>
    <font>
      <sz val="8"/>
      <name val="Palatino"/>
      <family val="1"/>
    </font>
    <font>
      <sz val="12"/>
      <color indexed="8"/>
      <name val="Calibri"/>
      <family val="2"/>
    </font>
    <font>
      <sz val="1"/>
      <color indexed="8"/>
      <name val="Courier"/>
      <family val="3"/>
    </font>
    <font>
      <b/>
      <sz val="11"/>
      <name val="Times New Roman"/>
      <family val="1"/>
    </font>
    <font>
      <sz val="10"/>
      <name val="MS Serif"/>
      <family val="1"/>
    </font>
    <font>
      <sz val="10"/>
      <name val="Courier"/>
      <family val="3"/>
    </font>
    <font>
      <sz val="10"/>
      <name val="BERNHARD"/>
    </font>
    <font>
      <sz val="10"/>
      <color indexed="8"/>
      <name val="Times New Roman"/>
      <family val="1"/>
    </font>
    <font>
      <sz val="12"/>
      <name val="Helv"/>
    </font>
    <font>
      <sz val="11"/>
      <color indexed="12"/>
      <name val="Book Antiqua"/>
      <family val="1"/>
    </font>
    <font>
      <b/>
      <sz val="7.5"/>
      <color indexed="8"/>
      <name val="Arial"/>
      <family val="2"/>
    </font>
    <font>
      <sz val="8"/>
      <color indexed="18"/>
      <name val="Times New Roman"/>
      <family val="1"/>
    </font>
    <font>
      <b/>
      <i/>
      <strike/>
      <sz val="12"/>
      <color indexed="48"/>
      <name val="Arial"/>
      <family val="2"/>
    </font>
    <font>
      <sz val="8"/>
      <color indexed="9"/>
      <name val="Arial"/>
      <family val="2"/>
    </font>
    <font>
      <b/>
      <sz val="10"/>
      <color indexed="39"/>
      <name val="Times New Roman"/>
      <family val="1"/>
    </font>
    <font>
      <u/>
      <sz val="8"/>
      <color indexed="12"/>
      <name val="Times New Roman"/>
      <family val="1"/>
    </font>
    <font>
      <b/>
      <sz val="8"/>
      <name val="Times New Roman"/>
      <family val="1"/>
    </font>
    <font>
      <b/>
      <sz val="7"/>
      <color indexed="12"/>
      <name val="Helv"/>
      <family val="2"/>
    </font>
    <font>
      <sz val="10"/>
      <name val="Palatino"/>
    </font>
    <font>
      <u val="doubleAccounting"/>
      <sz val="10"/>
      <name val="Times New Roman"/>
      <family val="1"/>
    </font>
    <font>
      <sz val="9"/>
      <name val="Century Schoolbook"/>
      <family val="1"/>
    </font>
    <font>
      <sz val="8"/>
      <color indexed="12"/>
      <name val="Times New Roman"/>
      <family val="1"/>
    </font>
    <font>
      <u val="doubleAccounting"/>
      <sz val="10"/>
      <name val="Arial"/>
      <family val="2"/>
    </font>
    <font>
      <b/>
      <i/>
      <sz val="8"/>
      <color indexed="12"/>
      <name val="Helvetica-Narrow"/>
      <family val="2"/>
    </font>
    <font>
      <sz val="10"/>
      <color indexed="16"/>
      <name val="MS Serif"/>
      <family val="1"/>
    </font>
    <font>
      <i/>
      <strike/>
      <sz val="12"/>
      <color indexed="40"/>
      <name val="Arial"/>
      <family val="2"/>
    </font>
    <font>
      <b/>
      <sz val="11.5"/>
      <color indexed="8"/>
      <name val="Times New Roman"/>
      <family val="1"/>
    </font>
    <font>
      <b/>
      <sz val="1"/>
      <color indexed="8"/>
      <name val="Courier"/>
      <family val="3"/>
    </font>
    <font>
      <b/>
      <u/>
      <sz val="1"/>
      <color indexed="8"/>
      <name val="Courier"/>
      <family val="3"/>
    </font>
    <font>
      <b/>
      <i/>
      <sz val="1"/>
      <color indexed="8"/>
      <name val="Courier"/>
      <family val="3"/>
    </font>
    <font>
      <sz val="7"/>
      <name val="Palatino"/>
      <family val="1"/>
    </font>
    <font>
      <sz val="11"/>
      <name val="‚l‚r ‚oƒSƒVƒbƒN"/>
    </font>
    <font>
      <sz val="12"/>
      <color indexed="12"/>
      <name val="Arial"/>
      <family val="2"/>
    </font>
    <font>
      <sz val="9"/>
      <name val="Futura UBS Bk"/>
      <family val="2"/>
    </font>
    <font>
      <b/>
      <sz val="10"/>
      <color indexed="9"/>
      <name val="GillSans"/>
    </font>
    <font>
      <b/>
      <sz val="10"/>
      <color indexed="8"/>
      <name val="GillSans"/>
    </font>
    <font>
      <sz val="6"/>
      <color indexed="16"/>
      <name val="Palatino"/>
      <family val="1"/>
    </font>
    <font>
      <b/>
      <sz val="8"/>
      <color indexed="8"/>
      <name val="Tahoma"/>
      <family val="2"/>
    </font>
    <font>
      <b/>
      <u/>
      <sz val="8"/>
      <color indexed="8"/>
      <name val="Tahoma"/>
      <family val="2"/>
    </font>
    <font>
      <b/>
      <sz val="8"/>
      <name val="Palatino"/>
    </font>
    <font>
      <b/>
      <sz val="12"/>
      <name val="Times"/>
    </font>
    <font>
      <b/>
      <i/>
      <sz val="18"/>
      <color indexed="12"/>
      <name val="Goudy SSi"/>
      <family val="1"/>
    </font>
    <font>
      <b/>
      <sz val="16"/>
      <color indexed="12"/>
      <name val="Goudy SSi"/>
      <family val="1"/>
    </font>
    <font>
      <b/>
      <sz val="8"/>
      <name val="MS Sans Serif"/>
      <family val="2"/>
    </font>
    <font>
      <sz val="9"/>
      <name val="Helv"/>
    </font>
    <font>
      <sz val="10"/>
      <color indexed="12"/>
      <name val="Arial"/>
      <family val="2"/>
    </font>
    <font>
      <b/>
      <sz val="10"/>
      <color indexed="11"/>
      <name val="Arial"/>
      <family val="2"/>
    </font>
    <font>
      <sz val="10"/>
      <color indexed="12"/>
      <name val="Palatino"/>
    </font>
    <font>
      <sz val="8"/>
      <color indexed="16"/>
      <name val="Palatino"/>
      <family val="1"/>
    </font>
    <font>
      <sz val="8"/>
      <color indexed="39"/>
      <name val="Arial"/>
      <family val="2"/>
    </font>
    <font>
      <sz val="9"/>
      <name val="Times New Roman"/>
      <family val="1"/>
    </font>
    <font>
      <sz val="10"/>
      <color indexed="12"/>
      <name val="Times New Roman"/>
      <family val="1"/>
    </font>
    <font>
      <sz val="10"/>
      <color indexed="17"/>
      <name val="Arial"/>
      <family val="2"/>
    </font>
    <font>
      <sz val="1"/>
      <color indexed="9"/>
      <name val="Symbol"/>
      <family val="1"/>
    </font>
    <font>
      <sz val="10"/>
      <color indexed="59"/>
      <name val="Times New Roman"/>
      <family val="1"/>
    </font>
    <font>
      <sz val="10"/>
      <name val="GillSans Light"/>
    </font>
    <font>
      <b/>
      <sz val="11"/>
      <name val="Helv"/>
    </font>
    <font>
      <b/>
      <sz val="22"/>
      <color indexed="16"/>
      <name val="Arial"/>
      <family val="2"/>
    </font>
    <font>
      <u/>
      <sz val="8"/>
      <color indexed="12"/>
      <name val="MS Sans Serif"/>
      <family val="2"/>
    </font>
    <font>
      <sz val="12"/>
      <color indexed="9"/>
      <name val="Helv"/>
    </font>
    <font>
      <sz val="8"/>
      <color indexed="8"/>
      <name val="Helv"/>
    </font>
    <font>
      <b/>
      <sz val="36"/>
      <name val="Times New Roman"/>
      <family val="1"/>
    </font>
    <font>
      <i/>
      <sz val="12"/>
      <name val="Times New Roman"/>
      <family val="1"/>
    </font>
    <font>
      <i/>
      <sz val="10"/>
      <color indexed="12"/>
      <name val="Times New Roman"/>
      <family val="1"/>
    </font>
    <font>
      <sz val="12"/>
      <color indexed="8"/>
      <name val="Arial"/>
      <family val="2"/>
    </font>
    <font>
      <i/>
      <sz val="10"/>
      <name val="Times New Roman"/>
      <family val="1"/>
    </font>
    <font>
      <sz val="9"/>
      <name val="Palatino Linotype"/>
      <family val="1"/>
    </font>
    <font>
      <b/>
      <u val="singleAccounting"/>
      <sz val="8"/>
      <color indexed="8"/>
      <name val="Verdana"/>
      <family val="2"/>
    </font>
    <font>
      <b/>
      <sz val="12"/>
      <color indexed="8"/>
      <name val="Verdana"/>
      <family val="2"/>
    </font>
    <font>
      <sz val="12"/>
      <color indexed="39"/>
      <name val="Times New Roman"/>
      <family val="1"/>
    </font>
    <font>
      <sz val="7"/>
      <name val="Small Fonts"/>
      <family val="2"/>
    </font>
    <font>
      <b/>
      <sz val="8"/>
      <color indexed="23"/>
      <name val="Verdana"/>
      <family val="2"/>
    </font>
    <font>
      <sz val="10"/>
      <name val="Times"/>
    </font>
    <font>
      <b/>
      <i/>
      <sz val="16"/>
      <name val="Helv"/>
    </font>
    <font>
      <sz val="11"/>
      <name val="‚l‚r –¾’©"/>
    </font>
    <font>
      <i/>
      <strike/>
      <sz val="12"/>
      <color indexed="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39"/>
      <name val="Arial"/>
      <family val="2"/>
    </font>
    <font>
      <sz val="10"/>
      <name val="TimesNewRomanPS"/>
    </font>
    <font>
      <u/>
      <sz val="10"/>
      <name val="Times New Roman"/>
      <family val="1"/>
    </font>
    <font>
      <i/>
      <sz val="10"/>
      <color indexed="8"/>
      <name val="Times New Roman"/>
      <family val="1"/>
    </font>
    <font>
      <sz val="11"/>
      <color indexed="12"/>
      <name val="Times New Roman"/>
      <family val="1"/>
    </font>
    <font>
      <b/>
      <sz val="26"/>
      <name val="Times New Roman"/>
      <family val="1"/>
    </font>
    <font>
      <b/>
      <sz val="18"/>
      <name val="Times New Roman"/>
      <family val="1"/>
    </font>
    <font>
      <sz val="10"/>
      <color indexed="16"/>
      <name val="Helvetica-Black"/>
    </font>
    <font>
      <sz val="9"/>
      <color indexed="12"/>
      <name val="Arial"/>
      <family val="2"/>
    </font>
    <font>
      <strike/>
      <sz val="12"/>
      <color indexed="46"/>
      <name val="Arial"/>
      <family val="2"/>
    </font>
    <font>
      <b/>
      <sz val="8"/>
      <color indexed="18"/>
      <name val="Times New Roman"/>
      <family val="1"/>
    </font>
    <font>
      <sz val="16"/>
      <color indexed="9"/>
      <name val="Tahoma"/>
      <family val="2"/>
    </font>
    <font>
      <sz val="12"/>
      <color indexed="17"/>
      <name val="Arial"/>
      <family val="2"/>
    </font>
    <font>
      <sz val="8"/>
      <color indexed="10"/>
      <name val="Arial"/>
      <family val="2"/>
    </font>
    <font>
      <sz val="10"/>
      <color indexed="10"/>
      <name val="MS Sans Serif"/>
      <family val="2"/>
    </font>
    <font>
      <i/>
      <sz val="8"/>
      <color indexed="14"/>
      <name val="Arial"/>
      <family val="2"/>
    </font>
    <font>
      <sz val="8"/>
      <name val="Wingdings"/>
      <charset val="2"/>
    </font>
    <font>
      <b/>
      <sz val="11"/>
      <color indexed="8"/>
      <name val="Arial"/>
      <family val="2"/>
    </font>
    <font>
      <sz val="12"/>
      <color indexed="8"/>
      <name val="CG Omega"/>
    </font>
    <font>
      <b/>
      <sz val="12"/>
      <name val="CG Omega"/>
    </font>
    <font>
      <b/>
      <sz val="10"/>
      <name val="CG Omega"/>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2"/>
      <color theme="1"/>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sz val="10"/>
      <color theme="1"/>
      <name val="Arial"/>
      <family val="2"/>
    </font>
    <font>
      <sz val="11"/>
      <color indexed="8"/>
      <name val="맑은 고딕"/>
      <family val="3"/>
      <charset val="129"/>
    </font>
    <font>
      <sz val="11"/>
      <color indexed="9"/>
      <name val="맑은 고딕"/>
      <family val="3"/>
      <charset val="129"/>
    </font>
    <font>
      <u/>
      <sz val="10"/>
      <color indexed="18"/>
      <name val="Arial"/>
      <family val="2"/>
    </font>
    <font>
      <sz val="11"/>
      <name val="ＭＳ Ｐゴシック"/>
      <charset val="128"/>
    </font>
    <font>
      <sz val="11"/>
      <color theme="1"/>
      <name val="Calibri"/>
      <family val="1"/>
      <charset val="136"/>
      <scheme val="minor"/>
    </font>
    <font>
      <sz val="8"/>
      <color indexed="14"/>
      <name val="Helv"/>
      <family val="2"/>
    </font>
    <font>
      <b/>
      <i/>
      <sz val="8"/>
      <name val="Arial"/>
      <family val="2"/>
    </font>
    <font>
      <sz val="10"/>
      <color indexed="23"/>
      <name val="MS Sans Serif"/>
      <family val="2"/>
    </font>
    <font>
      <b/>
      <sz val="8"/>
      <color indexed="9"/>
      <name val="Verdana"/>
      <family val="2"/>
    </font>
    <font>
      <b/>
      <sz val="12"/>
      <name val="MS Sans Serif"/>
      <family val="2"/>
    </font>
    <font>
      <sz val="10"/>
      <name val="Futura UBS Bk"/>
      <family val="2"/>
    </font>
    <font>
      <u val="singleAccounting"/>
      <sz val="10"/>
      <name val="Times New Roman"/>
      <family val="1"/>
    </font>
    <font>
      <b/>
      <sz val="16"/>
      <color indexed="16"/>
      <name val="Arial"/>
      <family val="2"/>
    </font>
    <font>
      <sz val="8"/>
      <name val="MS Sans Serif"/>
      <family val="2"/>
    </font>
    <font>
      <strike/>
      <sz val="10"/>
      <name val="Arial"/>
      <family val="2"/>
    </font>
    <font>
      <sz val="12"/>
      <name val="Arial MT"/>
    </font>
    <font>
      <b/>
      <sz val="13"/>
      <color indexed="8"/>
      <name val="Verdana"/>
      <family val="2"/>
    </font>
    <font>
      <i/>
      <sz val="8"/>
      <color indexed="8"/>
      <name val="Arial"/>
      <family val="2"/>
    </font>
    <font>
      <sz val="2"/>
      <color indexed="9"/>
      <name val="Symbol"/>
      <family val="1"/>
    </font>
    <font>
      <i/>
      <sz val="8"/>
      <name val="Arial"/>
      <family val="2"/>
    </font>
    <font>
      <b/>
      <sz val="8"/>
      <color indexed="9"/>
      <name val="Arial"/>
      <family val="2"/>
    </font>
    <font>
      <b/>
      <i/>
      <sz val="12"/>
      <color indexed="12"/>
      <name val="Arial"/>
      <family val="2"/>
    </font>
    <font>
      <b/>
      <i/>
      <sz val="12"/>
      <color indexed="8"/>
      <name val="Arial"/>
      <family val="2"/>
    </font>
    <font>
      <b/>
      <i/>
      <sz val="11"/>
      <color indexed="8"/>
      <name val="Arial"/>
      <family val="2"/>
    </font>
    <font>
      <b/>
      <i/>
      <sz val="10"/>
      <color indexed="8"/>
      <name val="Arial"/>
      <family val="2"/>
    </font>
    <font>
      <b/>
      <sz val="10"/>
      <name val="GillSans"/>
    </font>
    <font>
      <b/>
      <sz val="8"/>
      <color indexed="16"/>
      <name val="Times New Roman"/>
      <family val="1"/>
    </font>
    <font>
      <vertAlign val="subscript"/>
      <sz val="8"/>
      <color indexed="8"/>
      <name val="Arial"/>
      <family val="2"/>
    </font>
    <font>
      <b/>
      <sz val="8"/>
      <color indexed="8"/>
      <name val="Helv"/>
    </font>
    <font>
      <vertAlign val="superscript"/>
      <sz val="8"/>
      <color indexed="8"/>
      <name val="Arial"/>
      <family val="2"/>
    </font>
    <font>
      <sz val="7.5"/>
      <name val="Times New Roman"/>
      <family val="1"/>
    </font>
    <font>
      <b/>
      <sz val="9"/>
      <name val="Palatino"/>
      <family val="1"/>
    </font>
    <font>
      <sz val="9"/>
      <color indexed="21"/>
      <name val="Helvetica-Black"/>
    </font>
    <font>
      <b/>
      <sz val="10"/>
      <color indexed="16"/>
      <name val="Arial"/>
      <family val="2"/>
    </font>
    <font>
      <sz val="10"/>
      <name val="Helvetica-Black"/>
    </font>
    <font>
      <b/>
      <u val="singleAccounting"/>
      <sz val="14"/>
      <name val="Times New Roman"/>
      <family val="1"/>
    </font>
    <font>
      <i/>
      <sz val="14"/>
      <name val="Times New Roman"/>
      <family val="1"/>
    </font>
    <font>
      <sz val="14"/>
      <name val="Times New Roman"/>
      <family val="1"/>
    </font>
    <font>
      <b/>
      <sz val="8"/>
      <color indexed="63"/>
      <name val="Verdana"/>
      <family val="2"/>
    </font>
    <font>
      <b/>
      <sz val="10"/>
      <color indexed="10"/>
      <name val="Arial"/>
      <family val="2"/>
    </font>
    <font>
      <sz val="24"/>
      <color indexed="13"/>
      <name val="Helv"/>
    </font>
    <font>
      <b/>
      <sz val="8"/>
      <name val="Times"/>
    </font>
    <font>
      <b/>
      <sz val="10"/>
      <name val="Helvetica 65"/>
      <family val="2"/>
    </font>
    <font>
      <u/>
      <sz val="8"/>
      <name val="Times New Roman"/>
      <family val="1"/>
    </font>
    <font>
      <b/>
      <sz val="10"/>
      <color indexed="16"/>
      <name val="GillSans"/>
    </font>
    <font>
      <sz val="12"/>
      <name val="Palatino"/>
    </font>
    <font>
      <b/>
      <sz val="7"/>
      <color indexed="12"/>
      <name val="Arial"/>
      <family val="2"/>
    </font>
    <font>
      <sz val="10"/>
      <color indexed="38"/>
      <name val="Arial"/>
      <family val="2"/>
    </font>
    <font>
      <i/>
      <strike/>
      <sz val="12"/>
      <color indexed="48"/>
      <name val="Arial"/>
      <family val="2"/>
    </font>
    <font>
      <sz val="8"/>
      <name val="Book Antiqua"/>
      <family val="1"/>
    </font>
    <font>
      <sz val="10"/>
      <name val="Arial Cyr"/>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sz val="12"/>
      <name val="뼻뮝"/>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color indexed="8"/>
      <name val="Calibri"/>
      <family val="3"/>
      <charset val="129"/>
    </font>
    <font>
      <u/>
      <sz val="10"/>
      <color indexed="36"/>
      <name val="Times New Roman"/>
      <family val="1"/>
    </font>
    <font>
      <sz val="11"/>
      <name val="明朝"/>
    </font>
    <font>
      <u/>
      <sz val="10"/>
      <color indexed="12"/>
      <name val="Times New Roman"/>
      <family val="1"/>
    </font>
  </fonts>
  <fills count="97">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43"/>
      </patternFill>
    </fill>
    <fill>
      <patternFill patternType="solid">
        <fgColor indexed="8"/>
        <bgColor indexed="64"/>
      </patternFill>
    </fill>
    <fill>
      <patternFill patternType="solid">
        <fgColor indexed="54"/>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gColor indexed="22"/>
      </patternFill>
    </fill>
    <fill>
      <patternFill patternType="solid">
        <fgColor indexed="18"/>
        <bgColor indexed="64"/>
      </patternFill>
    </fill>
    <fill>
      <patternFill patternType="solid">
        <fgColor indexed="55"/>
        <bgColor indexed="64"/>
      </patternFill>
    </fill>
    <fill>
      <patternFill patternType="lightGray">
        <fgColor indexed="15"/>
      </patternFill>
    </fill>
    <fill>
      <patternFill patternType="gray0625"/>
    </fill>
    <fill>
      <patternFill patternType="solid">
        <fgColor indexed="55"/>
      </patternFill>
    </fill>
    <fill>
      <patternFill patternType="solid">
        <fgColor indexed="42"/>
        <bgColor indexed="64"/>
      </patternFill>
    </fill>
    <fill>
      <patternFill patternType="solid">
        <fgColor indexed="60"/>
        <bgColor indexed="64"/>
      </patternFill>
    </fill>
    <fill>
      <patternFill patternType="lightGray">
        <fgColor indexed="12"/>
      </patternFill>
    </fill>
    <fill>
      <patternFill patternType="solid">
        <fgColor indexed="26"/>
        <bgColor indexed="64"/>
      </patternFill>
    </fill>
    <fill>
      <patternFill patternType="gray0625">
        <fgColor indexed="12"/>
        <bgColor indexed="9"/>
      </patternFill>
    </fill>
    <fill>
      <patternFill patternType="mediumGray"/>
    </fill>
    <fill>
      <patternFill patternType="solid">
        <fgColor indexed="15"/>
      </patternFill>
    </fill>
    <fill>
      <patternFill patternType="solid">
        <fgColor indexed="13"/>
        <bgColor indexed="64"/>
      </patternFill>
    </fill>
    <fill>
      <patternFill patternType="solid">
        <fgColor indexed="13"/>
      </patternFill>
    </fill>
    <fill>
      <patternFill patternType="solid">
        <fgColor indexed="12"/>
      </patternFill>
    </fill>
    <fill>
      <patternFill patternType="solid">
        <fgColor indexed="9"/>
        <bgColor indexed="9"/>
      </patternFill>
    </fill>
    <fill>
      <patternFill patternType="solid">
        <fgColor indexed="63"/>
        <bgColor indexed="64"/>
      </patternFill>
    </fill>
    <fill>
      <patternFill patternType="solid">
        <fgColor indexed="62"/>
        <bgColor indexed="64"/>
      </patternFill>
    </fill>
    <fill>
      <patternFill patternType="solid">
        <fgColor indexed="26"/>
      </patternFill>
    </fill>
    <fill>
      <patternFill patternType="mediumGray">
        <fgColor indexed="22"/>
      </patternFill>
    </fill>
    <fill>
      <patternFill patternType="darkVertical"/>
    </fill>
    <fill>
      <patternFill patternType="solid">
        <fgColor indexed="50"/>
        <bgColor indexed="64"/>
      </patternFill>
    </fill>
    <fill>
      <patternFill patternType="solid">
        <fgColor indexed="50"/>
        <bgColor indexed="9"/>
      </patternFill>
    </fill>
    <fill>
      <patternFill patternType="solid">
        <fgColor indexed="23"/>
        <bgColor indexed="9"/>
      </patternFill>
    </fill>
    <fill>
      <patternFill patternType="solid">
        <fgColor indexed="23"/>
        <bgColor indexed="64"/>
      </patternFill>
    </fill>
    <fill>
      <patternFill patternType="solid">
        <fgColor indexed="22"/>
        <bgColor indexed="9"/>
      </patternFill>
    </fill>
    <fill>
      <patternFill patternType="solid">
        <fgColor indexed="43"/>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indexed="56"/>
        <bgColor indexed="64"/>
      </patternFill>
    </fill>
    <fill>
      <patternFill patternType="solid">
        <fgColor indexed="16"/>
        <bgColor indexed="64"/>
      </patternFill>
    </fill>
    <fill>
      <patternFill patternType="solid">
        <fgColor indexed="11"/>
        <bgColor indexed="64"/>
      </patternFill>
    </fill>
    <fill>
      <patternFill patternType="solid">
        <fgColor indexed="38"/>
        <bgColor indexed="17"/>
      </patternFill>
    </fill>
    <fill>
      <patternFill patternType="lightGray">
        <fgColor indexed="13"/>
      </patternFill>
    </fill>
  </fills>
  <borders count="1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8"/>
      </bottom>
      <diagonal/>
    </border>
    <border>
      <left/>
      <right/>
      <top/>
      <bottom style="medium">
        <color indexed="18"/>
      </bottom>
      <diagonal/>
    </border>
    <border>
      <left/>
      <right/>
      <top/>
      <bottom style="thin">
        <color indexed="8"/>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hair">
        <color indexed="8"/>
      </bottom>
      <diagonal/>
    </border>
    <border>
      <left/>
      <right/>
      <top/>
      <bottom style="thick">
        <color indexed="8"/>
      </bottom>
      <diagonal/>
    </border>
    <border>
      <left/>
      <right/>
      <top/>
      <bottom style="double">
        <color indexed="8"/>
      </bottom>
      <diagonal/>
    </border>
    <border>
      <left/>
      <right/>
      <top style="thin">
        <color indexed="64"/>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thin">
        <color indexed="64"/>
      </right>
      <top/>
      <bottom/>
      <diagonal/>
    </border>
    <border>
      <left/>
      <right/>
      <top/>
      <bottom style="thin">
        <color indexed="44"/>
      </bottom>
      <diagonal/>
    </border>
    <border>
      <left/>
      <right/>
      <top style="medium">
        <color indexed="64"/>
      </top>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hair">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top/>
      <bottom style="thin">
        <color indexed="22"/>
      </bottom>
      <diagonal/>
    </border>
    <border>
      <left/>
      <right/>
      <top style="hair">
        <color indexed="64"/>
      </top>
      <bottom/>
      <diagonal/>
    </border>
    <border>
      <left style="hair">
        <color indexed="8"/>
      </left>
      <right style="hair">
        <color indexed="8"/>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diagonal/>
    </border>
    <border>
      <left/>
      <right/>
      <top/>
      <bottom style="dotted">
        <color indexed="22"/>
      </bottom>
      <diagonal/>
    </border>
    <border>
      <left/>
      <right/>
      <top style="thin">
        <color indexed="62"/>
      </top>
      <bottom style="double">
        <color indexed="62"/>
      </bottom>
      <diagonal/>
    </border>
    <border>
      <left style="medium">
        <color indexed="64"/>
      </left>
      <right/>
      <top/>
      <bottom/>
      <diagonal/>
    </border>
    <border>
      <left style="medium">
        <color indexed="64"/>
      </left>
      <right/>
      <top/>
      <bottom style="medium">
        <color indexed="64"/>
      </bottom>
      <diagonal/>
    </border>
    <border>
      <left/>
      <right style="hair">
        <color indexed="55"/>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medium">
        <color auto="1"/>
      </top>
      <bottom/>
      <diagonal/>
    </border>
    <border>
      <left/>
      <right/>
      <top style="hair">
        <color auto="1"/>
      </top>
      <bottom style="hair">
        <color auto="1"/>
      </bottom>
      <diagonal/>
    </border>
    <border>
      <left/>
      <right/>
      <top/>
      <bottom style="double">
        <color auto="1"/>
      </bottom>
      <diagonal/>
    </border>
    <border>
      <left style="thin">
        <color auto="1"/>
      </left>
      <right style="thin">
        <color auto="1"/>
      </right>
      <top style="thin">
        <color auto="1"/>
      </top>
      <bottom/>
      <diagonal/>
    </border>
    <border>
      <left style="hair">
        <color auto="1"/>
      </left>
      <right/>
      <top/>
      <bottom/>
      <diagonal/>
    </border>
    <border>
      <left style="thin">
        <color auto="1"/>
      </left>
      <right style="thin">
        <color auto="1"/>
      </right>
      <top/>
      <bottom style="thin">
        <color auto="1"/>
      </bottom>
      <diagonal/>
    </border>
    <border>
      <left/>
      <right/>
      <top/>
      <bottom style="thin">
        <color indexed="64"/>
      </bottom>
      <diagonal/>
    </border>
    <border>
      <left/>
      <right/>
      <top style="double">
        <color auto="1"/>
      </top>
      <bottom style="double">
        <color auto="1"/>
      </bottom>
      <diagonal/>
    </border>
    <border>
      <left/>
      <right/>
      <top/>
      <bottom style="dotted">
        <color auto="1"/>
      </bottom>
      <diagonal/>
    </border>
    <border>
      <left/>
      <right/>
      <top style="thin">
        <color auto="1"/>
      </top>
      <bottom style="double">
        <color auto="1"/>
      </bottom>
      <diagonal/>
    </border>
    <border>
      <left/>
      <right/>
      <top style="thin">
        <color auto="1"/>
      </top>
      <bottom style="medium">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right/>
      <top style="hair">
        <color auto="1"/>
      </top>
      <bottom/>
      <diagonal/>
    </border>
    <border>
      <left/>
      <right/>
      <top style="medium">
        <color indexed="23"/>
      </top>
      <bottom style="medium">
        <color indexed="23"/>
      </bottom>
      <diagonal/>
    </border>
    <border>
      <left style="hair">
        <color auto="1"/>
      </left>
      <right style="hair">
        <color auto="1"/>
      </right>
      <top style="thin">
        <color auto="1"/>
      </top>
      <bottom/>
      <diagonal/>
    </border>
    <border>
      <left style="medium">
        <color auto="1"/>
      </left>
      <right style="medium">
        <color auto="1"/>
      </right>
      <top style="medium">
        <color auto="1"/>
      </top>
      <bottom style="medium">
        <color auto="1"/>
      </bottom>
      <diagonal/>
    </border>
    <border>
      <left style="thin">
        <color indexed="8"/>
      </left>
      <right style="thin">
        <color indexed="8"/>
      </right>
      <top/>
      <bottom/>
      <diagonal/>
    </border>
    <border>
      <left/>
      <right/>
      <top/>
      <bottom style="thick">
        <color auto="1"/>
      </bottom>
      <diagonal/>
    </border>
    <border>
      <left style="hair">
        <color auto="1"/>
      </left>
      <right style="hair">
        <color auto="1"/>
      </right>
      <top style="double">
        <color auto="1"/>
      </top>
      <bottom/>
      <diagonal/>
    </border>
    <border>
      <left style="thin">
        <color auto="1"/>
      </left>
      <right style="thin">
        <color auto="1"/>
      </right>
      <top style="thin">
        <color auto="1"/>
      </top>
      <bottom style="thick">
        <color auto="1"/>
      </bottom>
      <diagonal/>
    </border>
    <border>
      <left/>
      <right/>
      <top style="thick">
        <color auto="1"/>
      </top>
      <bottom style="thin">
        <color auto="1"/>
      </bottom>
      <diagonal/>
    </border>
    <border>
      <left/>
      <right/>
      <top/>
      <bottom style="thin">
        <color indexed="8"/>
      </bottom>
      <diagonal/>
    </border>
    <border>
      <left/>
      <right/>
      <top style="thick">
        <color auto="1"/>
      </top>
      <bottom/>
      <diagonal/>
    </border>
    <border>
      <left style="thin">
        <color indexed="8"/>
      </left>
      <right/>
      <top style="thin">
        <color indexed="8"/>
      </top>
      <bottom/>
      <diagonal/>
    </border>
    <border>
      <left/>
      <right/>
      <top style="thin">
        <color indexed="62"/>
      </top>
      <bottom style="double">
        <color indexed="62"/>
      </bottom>
      <diagonal/>
    </border>
    <border>
      <left/>
      <right/>
      <top style="thin">
        <color auto="1"/>
      </top>
      <bottom style="double">
        <color auto="1"/>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55"/>
      </bottom>
      <diagonal/>
    </border>
    <border>
      <left style="thick">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auto="1"/>
      </left>
      <right style="thin">
        <color auto="1"/>
      </right>
      <top/>
      <bottom/>
      <diagonal/>
    </border>
    <border>
      <left/>
      <right/>
      <top/>
      <bottom style="thin">
        <color indexed="44"/>
      </bottom>
      <diagonal/>
    </border>
    <border>
      <left style="thin">
        <color indexed="64"/>
      </left>
      <right/>
      <top/>
      <bottom/>
      <diagonal/>
    </border>
    <border>
      <left style="thin">
        <color auto="1"/>
      </left>
      <right style="thin">
        <color auto="1"/>
      </right>
      <top/>
      <bottom style="thin">
        <color auto="1"/>
      </bottom>
      <diagonal/>
    </border>
    <border>
      <left/>
      <right/>
      <top/>
      <bottom style="thin">
        <color indexed="64"/>
      </bottom>
      <diagonal/>
    </border>
    <border>
      <left/>
      <right/>
      <top style="medium">
        <color auto="1"/>
      </top>
      <bottom style="medium">
        <color auto="1"/>
      </bottom>
      <diagonal/>
    </border>
    <border>
      <left style="thin">
        <color auto="1"/>
      </left>
      <right style="thin">
        <color indexed="55"/>
      </right>
      <top/>
      <bottom/>
      <diagonal/>
    </border>
    <border>
      <left style="thin">
        <color auto="1"/>
      </left>
      <right style="thin">
        <color auto="1"/>
      </right>
      <top style="thin">
        <color auto="1"/>
      </top>
      <bottom style="thick">
        <color auto="1"/>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double">
        <color auto="1"/>
      </left>
      <right/>
      <top/>
      <bottom style="hair">
        <color auto="1"/>
      </bottom>
      <diagonal/>
    </border>
    <border>
      <left style="thin">
        <color auto="1"/>
      </left>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right/>
      <top style="thin">
        <color auto="1"/>
      </top>
      <bottom style="medium">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auto="1"/>
      </left>
      <right style="hair">
        <color auto="1"/>
      </right>
      <top style="thin">
        <color auto="1"/>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s>
  <cellStyleXfs count="5038">
    <xf numFmtId="0" fontId="0" fillId="0" borderId="0"/>
    <xf numFmtId="9" fontId="96" fillId="0" borderId="0">
      <alignment horizontal="right"/>
    </xf>
    <xf numFmtId="0" fontId="5" fillId="0" borderId="0"/>
    <xf numFmtId="0" fontId="5" fillId="0" borderId="0"/>
    <xf numFmtId="200" fontId="5" fillId="0" borderId="0"/>
    <xf numFmtId="201" fontId="4" fillId="0" borderId="0"/>
    <xf numFmtId="201" fontId="4" fillId="0" borderId="0"/>
    <xf numFmtId="200" fontId="5" fillId="0" borderId="0"/>
    <xf numFmtId="200" fontId="5"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97" fillId="0" borderId="0" applyNumberFormat="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9" fontId="98" fillId="2" borderId="1">
      <alignment horizontal="right" vertical="center"/>
    </xf>
    <xf numFmtId="0" fontId="99" fillId="0" borderId="0" applyBorder="0"/>
    <xf numFmtId="173" fontId="100" fillId="0" borderId="0" applyFont="0" applyFill="0" applyBorder="0" applyAlignment="0" applyProtection="0"/>
    <xf numFmtId="0" fontId="97" fillId="0" borderId="0" applyNumberFormat="0" applyFont="0" applyFill="0" applyBorder="0" applyAlignment="0" applyProtection="0"/>
    <xf numFmtId="0" fontId="101" fillId="3" borderId="0" applyBorder="0" applyAlignment="0"/>
    <xf numFmtId="0" fontId="35" fillId="0" borderId="0" applyFont="0" applyFill="0" applyBorder="0" applyAlignment="0"/>
    <xf numFmtId="0" fontId="4" fillId="0" borderId="0" applyFont="0" applyFill="0" applyBorder="0" applyAlignment="0" applyProtection="0"/>
    <xf numFmtId="0" fontId="4" fillId="0" borderId="0" applyFont="0" applyFill="0" applyBorder="0" applyAlignment="0" applyProtection="0"/>
    <xf numFmtId="9" fontId="4" fillId="0" borderId="0" applyFont="0" applyFill="0" applyBorder="0" applyAlignment="0" applyProtection="0"/>
    <xf numFmtId="0" fontId="4" fillId="0" borderId="0" applyFont="0" applyFill="0" applyBorder="0" applyAlignment="0" applyProtection="0"/>
    <xf numFmtId="203" fontId="102" fillId="0" borderId="0" applyFont="0" applyFill="0" applyBorder="0" applyAlignment="0" applyProtection="0"/>
    <xf numFmtId="204" fontId="102" fillId="0" borderId="0" applyFont="0" applyFill="0" applyBorder="0" applyAlignment="0" applyProtection="0"/>
    <xf numFmtId="0" fontId="103" fillId="0" borderId="0"/>
    <xf numFmtId="0" fontId="25" fillId="0" borderId="0" applyFont="0" applyAlignment="0">
      <alignment horizontal="center" vertical="center"/>
    </xf>
    <xf numFmtId="205" fontId="5" fillId="0" borderId="0" applyFont="0" applyFill="0" applyBorder="0" applyProtection="0">
      <alignment horizontal="right"/>
    </xf>
    <xf numFmtId="205" fontId="5" fillId="0" borderId="0" applyFont="0" applyFill="0" applyBorder="0" applyProtection="0">
      <alignment horizontal="right"/>
    </xf>
    <xf numFmtId="205"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04" fillId="0" borderId="0"/>
    <xf numFmtId="0" fontId="104" fillId="0" borderId="0"/>
    <xf numFmtId="0" fontId="104" fillId="0" borderId="0"/>
    <xf numFmtId="9" fontId="96" fillId="0" borderId="0">
      <alignment horizontal="right"/>
    </xf>
    <xf numFmtId="9" fontId="96" fillId="0" borderId="0">
      <alignment horizontal="right"/>
    </xf>
    <xf numFmtId="9" fontId="96" fillId="0" borderId="0">
      <alignment horizontal="right"/>
    </xf>
    <xf numFmtId="9" fontId="96" fillId="0" borderId="0">
      <alignment horizontal="right"/>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95" fontId="4" fillId="0" borderId="0">
      <alignment horizontal="left" wrapText="1"/>
    </xf>
    <xf numFmtId="195"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9" fontId="96" fillId="0" borderId="0">
      <alignment horizontal="right"/>
    </xf>
    <xf numFmtId="209" fontId="4" fillId="0" borderId="0" applyFont="0" applyFill="0" applyBorder="0" applyAlignment="0" applyProtection="0"/>
    <xf numFmtId="20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9" fontId="103"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1" fontId="103"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213" fontId="103"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14" fontId="105" fillId="0" borderId="0" applyFill="0" applyBorder="0" applyProtection="0"/>
    <xf numFmtId="14" fontId="105" fillId="0" borderId="0" applyFill="0" applyBorder="0" applyProtection="0"/>
    <xf numFmtId="14" fontId="105" fillId="0" borderId="0" applyFill="0" applyBorder="0" applyProtection="0"/>
    <xf numFmtId="14" fontId="105" fillId="0" borderId="0" applyFill="0" applyBorder="0" applyProtection="0"/>
    <xf numFmtId="14" fontId="105" fillId="0" borderId="0" applyFill="0" applyBorder="0" applyProtection="0"/>
    <xf numFmtId="14" fontId="105" fillId="0" borderId="0" applyFill="0" applyBorder="0" applyProtection="0"/>
    <xf numFmtId="212"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62"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4" borderId="0" applyNumberFormat="0" applyFont="0" applyAlignment="0" applyProtection="0"/>
    <xf numFmtId="0" fontId="4" fillId="4" borderId="0" applyNumberFormat="0" applyFont="0" applyAlignment="0" applyProtection="0"/>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215" fontId="107" fillId="0" borderId="0" applyFont="0" applyFill="0" applyBorder="0" applyProtection="0">
      <alignment horizontal="right"/>
    </xf>
    <xf numFmtId="215" fontId="107" fillId="0" borderId="0" applyFont="0" applyFill="0" applyBorder="0" applyProtection="0">
      <alignment horizontal="right"/>
    </xf>
    <xf numFmtId="215" fontId="107" fillId="0" borderId="0" applyFont="0" applyFill="0" applyBorder="0" applyProtection="0">
      <alignment horizontal="right"/>
    </xf>
    <xf numFmtId="0" fontId="107" fillId="0" borderId="0" applyFont="0" applyFill="0" applyBorder="0" applyProtection="0">
      <alignment horizontal="right"/>
    </xf>
    <xf numFmtId="215"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215" fontId="107" fillId="0" borderId="0" applyFont="0" applyFill="0" applyBorder="0" applyProtection="0">
      <alignment horizontal="right"/>
    </xf>
    <xf numFmtId="0" fontId="107" fillId="0" borderId="0" applyFont="0" applyFill="0" applyBorder="0" applyProtection="0">
      <alignment horizontal="right"/>
    </xf>
    <xf numFmtId="215" fontId="107" fillId="0" borderId="0" applyFont="0" applyFill="0" applyBorder="0" applyProtection="0">
      <alignment horizontal="right"/>
    </xf>
    <xf numFmtId="0" fontId="107" fillId="0" borderId="0" applyFont="0" applyFill="0" applyBorder="0" applyProtection="0">
      <alignment horizontal="right"/>
    </xf>
    <xf numFmtId="215" fontId="107" fillId="0" borderId="0" applyFont="0" applyFill="0" applyBorder="0" applyProtection="0">
      <alignment horizontal="right"/>
    </xf>
    <xf numFmtId="0" fontId="107" fillId="0" borderId="0" applyFont="0" applyFill="0" applyBorder="0" applyProtection="0">
      <alignment horizontal="right"/>
    </xf>
    <xf numFmtId="0" fontId="108" fillId="5" borderId="0">
      <alignment horizontal="centerContinuous" vertical="center"/>
    </xf>
    <xf numFmtId="0" fontId="108" fillId="5" borderId="0">
      <alignment horizontal="centerContinuous" vertical="center"/>
    </xf>
    <xf numFmtId="0" fontId="108" fillId="5" borderId="0">
      <alignment horizontal="centerContinuous" vertical="center"/>
    </xf>
    <xf numFmtId="0" fontId="108" fillId="5" borderId="0">
      <alignment horizontal="centerContinuous" vertical="center"/>
    </xf>
    <xf numFmtId="0" fontId="108" fillId="5" borderId="0">
      <alignment horizontal="centerContinuous" vertical="center"/>
    </xf>
    <xf numFmtId="0" fontId="108" fillId="5" borderId="0">
      <alignment horizontal="centerContinuous" vertical="center"/>
    </xf>
    <xf numFmtId="0" fontId="11" fillId="3" borderId="0">
      <alignment horizontal="centerContinuous" vertical="center"/>
    </xf>
    <xf numFmtId="0" fontId="11" fillId="3" borderId="0">
      <alignment horizontal="centerContinuous" vertical="center"/>
    </xf>
    <xf numFmtId="0" fontId="11" fillId="3" borderId="0">
      <alignment horizontal="centerContinuous" vertical="center"/>
    </xf>
    <xf numFmtId="0" fontId="11" fillId="3" borderId="0">
      <alignment horizontal="centerContinuous" vertical="center"/>
    </xf>
    <xf numFmtId="0" fontId="11" fillId="3" borderId="0">
      <alignment horizontal="centerContinuous" vertical="center"/>
    </xf>
    <xf numFmtId="0" fontId="11" fillId="3" borderId="0">
      <alignment horizontal="centerContinuous" vertical="center"/>
    </xf>
    <xf numFmtId="216" fontId="4" fillId="0" borderId="0" applyFont="0" applyFill="0" applyBorder="0" applyProtection="0">
      <alignment horizontal="right"/>
    </xf>
    <xf numFmtId="216" fontId="4"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Protection="0">
      <alignment horizontal="right"/>
    </xf>
    <xf numFmtId="216" fontId="4" fillId="0" borderId="0" applyFont="0" applyFill="0" applyBorder="0" applyProtection="0">
      <alignment horizontal="right"/>
    </xf>
    <xf numFmtId="217" fontId="4" fillId="0" borderId="0" applyFont="0" applyFill="0" applyBorder="0" applyProtection="0">
      <alignment horizontal="right"/>
    </xf>
    <xf numFmtId="217" fontId="4"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8" fontId="103"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16" fontId="4" fillId="0" borderId="0" applyFont="0" applyFill="0" applyBorder="0" applyProtection="0">
      <alignment horizontal="right"/>
    </xf>
    <xf numFmtId="216" fontId="4" fillId="0" borderId="0" applyFont="0" applyFill="0" applyBorder="0" applyProtection="0">
      <alignment horizontal="right"/>
    </xf>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1" fontId="4" fillId="0" borderId="0" applyFont="0" applyFill="0" applyBorder="0" applyProtection="0">
      <alignment horizontal="right"/>
    </xf>
    <xf numFmtId="221" fontId="4" fillId="0" borderId="0" applyFont="0" applyFill="0" applyBorder="0" applyProtection="0">
      <alignment horizontal="right"/>
    </xf>
    <xf numFmtId="222" fontId="4" fillId="0" borderId="0" applyFont="0" applyFill="0" applyBorder="0" applyProtection="0">
      <alignment horizontal="right"/>
    </xf>
    <xf numFmtId="222" fontId="4" fillId="0" borderId="0" applyFont="0" applyFill="0" applyBorder="0" applyProtection="0">
      <alignment horizontal="right"/>
    </xf>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Protection="0">
      <alignment horizontal="right"/>
    </xf>
    <xf numFmtId="0" fontId="4" fillId="0" borderId="0" applyFont="0" applyFill="0" applyBorder="0" applyProtection="0">
      <alignment horizontal="right"/>
    </xf>
    <xf numFmtId="224"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2" fontId="103" fillId="0" borderId="0" applyFont="0" applyFill="0" applyBorder="0" applyProtection="0">
      <alignment horizontal="right"/>
    </xf>
    <xf numFmtId="224"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applyFont="0" applyFill="0" applyBorder="0" applyProtection="0">
      <alignment horizontal="right"/>
    </xf>
    <xf numFmtId="0" fontId="4" fillId="0" borderId="0" applyFont="0" applyFill="0" applyBorder="0" applyProtection="0">
      <alignment horizontal="right"/>
    </xf>
    <xf numFmtId="225" fontId="4" fillId="0" borderId="0" applyFont="0" applyFill="0" applyBorder="0" applyAlignment="0" applyProtection="0"/>
    <xf numFmtId="225" fontId="4" fillId="0" borderId="0" applyFont="0" applyFill="0" applyBorder="0" applyAlignment="0" applyProtection="0"/>
    <xf numFmtId="222" fontId="4" fillId="0" borderId="0" applyFont="0" applyFill="0" applyBorder="0" applyProtection="0">
      <alignment horizontal="right"/>
    </xf>
    <xf numFmtId="222" fontId="4"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Protection="0">
      <alignment horizontal="right"/>
    </xf>
    <xf numFmtId="0" fontId="4" fillId="0" borderId="0" applyFont="0" applyFill="0" applyBorder="0" applyProtection="0">
      <alignment horizontal="right"/>
    </xf>
    <xf numFmtId="0" fontId="35"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95" fontId="4" fillId="0" borderId="0">
      <alignment horizontal="left" wrapText="1"/>
    </xf>
    <xf numFmtId="195"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95" fontId="4" fillId="0" borderId="0">
      <alignment horizontal="left" wrapText="1"/>
    </xf>
    <xf numFmtId="195" fontId="4" fillId="0" borderId="0">
      <alignment horizontal="left" wrapText="1"/>
    </xf>
    <xf numFmtId="0" fontId="4" fillId="0" borderId="0">
      <alignment horizontal="left" wrapText="1"/>
    </xf>
    <xf numFmtId="0" fontId="4" fillId="0" borderId="0">
      <alignment horizontal="left" wrapText="1"/>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26"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0" fontId="109" fillId="0" borderId="3" applyFont="0" applyFill="0" applyBorder="0" applyProtection="0">
      <alignment horizontal="right"/>
    </xf>
    <xf numFmtId="227"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Alignment="0" applyProtection="0">
      <alignment vertical="top"/>
    </xf>
    <xf numFmtId="0" fontId="110" fillId="0" borderId="0" applyNumberFormat="0" applyFill="0" applyBorder="0" applyAlignment="0" applyProtection="0">
      <alignment vertical="top"/>
    </xf>
    <xf numFmtId="0" fontId="110" fillId="0" borderId="0" applyNumberFormat="0" applyFill="0" applyBorder="0" applyProtection="0">
      <alignment vertical="top"/>
    </xf>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4" fillId="0" borderId="0"/>
    <xf numFmtId="0" fontId="4" fillId="0" borderId="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3"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3" applyNumberFormat="0" applyFill="0" applyAlignment="0" applyProtection="0"/>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3" fillId="0" borderId="6" applyNumberFormat="0" applyFill="0" applyProtection="0">
      <alignment horizontal="center"/>
    </xf>
    <xf numFmtId="0" fontId="4" fillId="0" borderId="7" applyNumberFormat="0" applyFont="0" applyFill="0" applyAlignment="0" applyProtection="0"/>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Border="0" applyProtection="0">
      <alignment horizontal="centerContinuous"/>
    </xf>
    <xf numFmtId="0" fontId="118" fillId="0" borderId="0" applyNumberFormat="0" applyFill="0" applyProtection="0">
      <alignment horizontal="centerContinuous"/>
    </xf>
    <xf numFmtId="0" fontId="118" fillId="0" borderId="0" applyNumberFormat="0" applyFill="0" applyProtection="0">
      <alignment horizontal="centerContinuous"/>
    </xf>
    <xf numFmtId="0" fontId="118" fillId="0" borderId="0" applyNumberFormat="0" applyFill="0" applyBorder="0" applyProtection="0">
      <alignment horizontal="centerContinuous"/>
    </xf>
    <xf numFmtId="0" fontId="117" fillId="0" borderId="0" applyNumberFormat="0" applyFill="0" applyBorder="0" applyProtection="0">
      <alignment horizontal="centerContinuous"/>
    </xf>
    <xf numFmtId="0" fontId="118" fillId="0" borderId="0" applyNumberFormat="0" applyFill="0" applyBorder="0" applyProtection="0">
      <alignment horizontal="centerContinuous"/>
    </xf>
    <xf numFmtId="0" fontId="109"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03"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229" fontId="119" fillId="0" borderId="0" applyFont="0" applyFill="0" applyBorder="0" applyAlignment="0" applyProtection="0"/>
    <xf numFmtId="0" fontId="120" fillId="0" borderId="0" applyFont="0" applyFill="0" applyBorder="0" applyAlignment="0" applyProtection="0"/>
    <xf numFmtId="230" fontId="103" fillId="0" borderId="0" applyFont="0" applyFill="0" applyBorder="0" applyAlignment="0" applyProtection="0"/>
    <xf numFmtId="0" fontId="121" fillId="0" borderId="0"/>
    <xf numFmtId="231" fontId="102" fillId="0" borderId="0" applyFont="0" applyFill="0" applyBorder="0" applyAlignment="0" applyProtection="0"/>
    <xf numFmtId="0" fontId="102" fillId="0" borderId="0" applyFont="0" applyFill="0" applyBorder="0" applyAlignment="0" applyProtection="0"/>
    <xf numFmtId="232" fontId="122" fillId="0" borderId="0" applyNumberFormat="0" applyFont="0">
      <alignment horizontal="right"/>
    </xf>
    <xf numFmtId="196" fontId="4" fillId="0" borderId="0">
      <alignment horizontal="left"/>
      <protection locked="0"/>
    </xf>
    <xf numFmtId="196" fontId="4" fillId="0" borderId="0">
      <alignment horizontal="left"/>
      <protection locked="0"/>
    </xf>
    <xf numFmtId="232" fontId="122" fillId="0" borderId="0" applyNumberFormat="0" applyFont="0">
      <alignment horizontal="right"/>
    </xf>
    <xf numFmtId="232" fontId="122" fillId="0" borderId="0" applyNumberFormat="0" applyFont="0">
      <alignment horizontal="right"/>
    </xf>
    <xf numFmtId="1" fontId="92" fillId="0" borderId="0"/>
    <xf numFmtId="1" fontId="92" fillId="0" borderId="0"/>
    <xf numFmtId="1" fontId="92" fillId="0" borderId="0"/>
    <xf numFmtId="1" fontId="92" fillId="0" borderId="0"/>
    <xf numFmtId="232" fontId="122" fillId="0" borderId="0" applyNumberFormat="0" applyFont="0">
      <alignment horizontal="right"/>
    </xf>
    <xf numFmtId="1" fontId="103" fillId="0" borderId="0"/>
    <xf numFmtId="1" fontId="103" fillId="0" borderId="0"/>
    <xf numFmtId="1" fontId="103" fillId="0" borderId="0"/>
    <xf numFmtId="1" fontId="103" fillId="0" borderId="0"/>
    <xf numFmtId="1" fontId="103" fillId="0" borderId="0"/>
    <xf numFmtId="1" fontId="103" fillId="0" borderId="0"/>
    <xf numFmtId="1" fontId="103" fillId="0" borderId="0"/>
    <xf numFmtId="1" fontId="103" fillId="0" borderId="0"/>
    <xf numFmtId="1" fontId="103" fillId="0" borderId="0"/>
    <xf numFmtId="1" fontId="103" fillId="0" borderId="0"/>
    <xf numFmtId="233" fontId="4" fillId="0" borderId="0" applyFont="0" applyFill="0" applyBorder="0"/>
    <xf numFmtId="233" fontId="4" fillId="0" borderId="0" applyFont="0" applyFill="0" applyBorder="0"/>
    <xf numFmtId="234" fontId="123" fillId="0" borderId="8" applyBorder="0">
      <alignment horizontal="right"/>
    </xf>
    <xf numFmtId="235" fontId="124" fillId="0" borderId="0">
      <alignment horizontal="right"/>
    </xf>
    <xf numFmtId="234" fontId="123" fillId="6" borderId="9"/>
    <xf numFmtId="210" fontId="82" fillId="0" borderId="0"/>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235" fontId="124" fillId="0" borderId="0">
      <alignment horizontal="right"/>
    </xf>
    <xf numFmtId="234" fontId="123" fillId="6" borderId="9"/>
    <xf numFmtId="0" fontId="125" fillId="0" borderId="0">
      <alignment horizontal="centerContinuous"/>
    </xf>
    <xf numFmtId="0" fontId="4" fillId="0" borderId="0" applyFont="0" applyFill="0" applyBorder="0" applyAlignment="0" applyProtection="0"/>
    <xf numFmtId="0" fontId="4" fillId="0" borderId="0" applyFont="0" applyFill="0" applyBorder="0" applyAlignment="0" applyProtection="0"/>
    <xf numFmtId="37" fontId="126" fillId="0" borderId="10" applyFont="0"/>
    <xf numFmtId="179" fontId="99" fillId="0" borderId="0"/>
    <xf numFmtId="0" fontId="5" fillId="7" borderId="0">
      <alignment wrapText="1"/>
    </xf>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 fillId="0" borderId="0">
      <alignment wrapText="1"/>
    </xf>
    <xf numFmtId="0" fontId="5" fillId="8" borderId="0" applyNumberFormat="0">
      <alignment horizontal="right" vertical="top" wrapText="1"/>
    </xf>
    <xf numFmtId="37" fontId="123" fillId="0" borderId="0"/>
    <xf numFmtId="37" fontId="123" fillId="0" borderId="0"/>
    <xf numFmtId="37" fontId="123" fillId="0" borderId="0"/>
    <xf numFmtId="37" fontId="123" fillId="0" borderId="0"/>
    <xf numFmtId="37" fontId="123" fillId="0" borderId="0"/>
    <xf numFmtId="37" fontId="123" fillId="0" borderId="0"/>
    <xf numFmtId="0" fontId="3" fillId="9" borderId="0" applyNumberFormat="0" applyBorder="0" applyAlignment="0" applyProtection="0"/>
    <xf numFmtId="0" fontId="264" fillId="58" borderId="0" applyNumberFormat="0" applyBorder="0" applyAlignment="0" applyProtection="0"/>
    <xf numFmtId="0" fontId="264" fillId="5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64" fillId="59" borderId="0" applyNumberFormat="0" applyBorder="0" applyAlignment="0" applyProtection="0"/>
    <xf numFmtId="0" fontId="264" fillId="5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64" fillId="60" borderId="0" applyNumberFormat="0" applyBorder="0" applyAlignment="0" applyProtection="0"/>
    <xf numFmtId="0" fontId="264" fillId="6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64" fillId="61" borderId="0" applyNumberFormat="0" applyBorder="0" applyAlignment="0" applyProtection="0"/>
    <xf numFmtId="0" fontId="264" fillId="6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64" fillId="62" borderId="0" applyNumberFormat="0" applyBorder="0" applyAlignment="0" applyProtection="0"/>
    <xf numFmtId="0" fontId="264" fillId="6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4" fillId="63" borderId="0" applyNumberFormat="0" applyBorder="0" applyAlignment="0" applyProtection="0"/>
    <xf numFmtId="0" fontId="264" fillId="6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99" fillId="0" borderId="0"/>
    <xf numFmtId="40" fontId="99" fillId="0" borderId="0"/>
    <xf numFmtId="0" fontId="5" fillId="15" borderId="0">
      <alignment wrapText="1"/>
    </xf>
    <xf numFmtId="0" fontId="5" fillId="7" borderId="0" applyNumberFormat="0">
      <alignment horizontal="right" vertical="top" wrapText="1"/>
    </xf>
    <xf numFmtId="236" fontId="123" fillId="0" borderId="11" applyBorder="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3" fillId="16" borderId="0" applyNumberFormat="0" applyBorder="0" applyAlignment="0" applyProtection="0"/>
    <xf numFmtId="0" fontId="264" fillId="64" borderId="0" applyNumberFormat="0" applyBorder="0" applyAlignment="0" applyProtection="0"/>
    <xf numFmtId="0" fontId="264" fillId="6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64" fillId="65" borderId="0" applyNumberFormat="0" applyBorder="0" applyAlignment="0" applyProtection="0"/>
    <xf numFmtId="0" fontId="264" fillId="65"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4" fillId="66" borderId="0" applyNumberFormat="0" applyBorder="0" applyAlignment="0" applyProtection="0"/>
    <xf numFmtId="0" fontId="264" fillId="66"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264" fillId="67" borderId="0" applyNumberFormat="0" applyBorder="0" applyAlignment="0" applyProtection="0"/>
    <xf numFmtId="0" fontId="264" fillId="67"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264" fillId="68" borderId="0" applyNumberFormat="0" applyBorder="0" applyAlignment="0" applyProtection="0"/>
    <xf numFmtId="0" fontId="264" fillId="68"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64" fillId="69" borderId="0" applyNumberFormat="0" applyBorder="0" applyAlignment="0" applyProtection="0"/>
    <xf numFmtId="0" fontId="264" fillId="69"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265" fillId="70" borderId="0" applyNumberFormat="0" applyBorder="0" applyAlignment="0" applyProtection="0"/>
    <xf numFmtId="0" fontId="40" fillId="20" borderId="0" applyNumberFormat="0" applyBorder="0" applyAlignment="0" applyProtection="0"/>
    <xf numFmtId="0" fontId="40" fillId="17" borderId="0" applyNumberFormat="0" applyBorder="0" applyAlignment="0" applyProtection="0"/>
    <xf numFmtId="0" fontId="265" fillId="71"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265" fillId="72"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265" fillId="73"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65" fillId="74"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65" fillId="75"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7" fillId="0" borderId="0">
      <protection locked="0"/>
    </xf>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4" fillId="0" borderId="12"/>
    <xf numFmtId="0" fontId="128" fillId="0" borderId="0" applyAlignment="0">
      <alignment horizontal="right"/>
    </xf>
    <xf numFmtId="0" fontId="128" fillId="0" borderId="0" applyAlignment="0">
      <alignment horizontal="right"/>
    </xf>
    <xf numFmtId="0" fontId="128" fillId="0" borderId="0" applyAlignment="0">
      <alignment horizontal="right"/>
    </xf>
    <xf numFmtId="0" fontId="128" fillId="0" borderId="0" applyAlignment="0">
      <alignment horizontal="right"/>
    </xf>
    <xf numFmtId="0" fontId="128" fillId="0" borderId="0" applyAlignment="0">
      <alignment horizontal="right"/>
    </xf>
    <xf numFmtId="0" fontId="128" fillId="0" borderId="0" applyAlignment="0">
      <alignment horizontal="right"/>
    </xf>
    <xf numFmtId="37" fontId="35" fillId="0" borderId="0" applyNumberFormat="0" applyFont="0" applyFill="0" applyBorder="0" applyProtection="0">
      <alignment horizontal="centerContinuous"/>
    </xf>
    <xf numFmtId="0" fontId="40" fillId="24" borderId="0" applyNumberFormat="0" applyBorder="0" applyAlignment="0" applyProtection="0"/>
    <xf numFmtId="0" fontId="265" fillId="7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65" fillId="77"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65" fillId="78" borderId="0" applyNumberFormat="0" applyBorder="0" applyAlignment="0" applyProtection="0"/>
    <xf numFmtId="0" fontId="40" fillId="26" borderId="0" applyNumberFormat="0" applyBorder="0" applyAlignment="0" applyProtection="0"/>
    <xf numFmtId="0" fontId="40" fillId="21" borderId="0" applyNumberFormat="0" applyBorder="0" applyAlignment="0" applyProtection="0"/>
    <xf numFmtId="0" fontId="265" fillId="79"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65" fillId="80" borderId="0" applyNumberFormat="0" applyBorder="0" applyAlignment="0" applyProtection="0"/>
    <xf numFmtId="0" fontId="40" fillId="22" borderId="0" applyNumberFormat="0" applyBorder="0" applyAlignment="0" applyProtection="0"/>
    <xf numFmtId="0" fontId="40" fillId="27" borderId="0" applyNumberFormat="0" applyBorder="0" applyAlignment="0" applyProtection="0"/>
    <xf numFmtId="0" fontId="265" fillId="81" borderId="0" applyNumberFormat="0" applyBorder="0" applyAlignment="0" applyProtection="0"/>
    <xf numFmtId="0" fontId="40" fillId="27"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82" fillId="0" borderId="0" applyNumberFormat="0" applyAlignment="0"/>
    <xf numFmtId="0" fontId="82" fillId="0" borderId="0" applyNumberFormat="0" applyAlignment="0"/>
    <xf numFmtId="0" fontId="102" fillId="28" borderId="13">
      <alignment horizontal="center" vertical="center"/>
    </xf>
    <xf numFmtId="0" fontId="35" fillId="0" borderId="0" applyNumberFormat="0" applyFont="0" applyFill="0" applyBorder="0" applyAlignment="0"/>
    <xf numFmtId="0" fontId="129" fillId="0" borderId="0"/>
    <xf numFmtId="0" fontId="119" fillId="0" borderId="0"/>
    <xf numFmtId="0" fontId="119" fillId="0" borderId="0"/>
    <xf numFmtId="17" fontId="11" fillId="3" borderId="12" applyNumberFormat="0">
      <alignment horizontal="center"/>
    </xf>
    <xf numFmtId="37" fontId="94" fillId="29" borderId="14" applyBorder="0" applyProtection="0">
      <alignment vertical="center"/>
    </xf>
    <xf numFmtId="0" fontId="4" fillId="0" borderId="0" applyFont="0" applyFill="0" applyBorder="0" applyAlignment="0" applyProtection="0"/>
    <xf numFmtId="0" fontId="99"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0" fontId="82" fillId="0" borderId="15" applyNumberFormat="0" applyFill="0" applyAlignment="0" applyProtection="0"/>
    <xf numFmtId="0" fontId="130" fillId="0" borderId="0" applyNumberFormat="0" applyProtection="0"/>
    <xf numFmtId="0" fontId="131" fillId="0" borderId="16">
      <protection hidden="1"/>
    </xf>
    <xf numFmtId="0" fontId="132" fillId="30" borderId="16" applyNumberFormat="0" applyFont="0" applyBorder="0" applyAlignment="0" applyProtection="0">
      <protection hidden="1"/>
    </xf>
    <xf numFmtId="0" fontId="133"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9" fontId="4" fillId="0" borderId="17" applyNumberFormat="0" applyFont="0" applyFill="0" applyAlignment="0" applyProtection="0"/>
    <xf numFmtId="9" fontId="4" fillId="0" borderId="17" applyNumberFormat="0" applyFont="0" applyFill="0" applyAlignment="0" applyProtection="0"/>
    <xf numFmtId="9" fontId="4" fillId="0" borderId="10" applyNumberFormat="0" applyFont="0" applyFill="0" applyAlignment="0" applyProtection="0"/>
    <xf numFmtId="9" fontId="4" fillId="0" borderId="10" applyNumberFormat="0" applyFont="0" applyFill="0" applyAlignment="0" applyProtection="0"/>
    <xf numFmtId="37" fontId="135" fillId="0" borderId="5" applyNumberFormat="0" applyFont="0" applyFill="0" applyAlignment="0" applyProtection="0">
      <alignment horizontal="centerContinuous"/>
    </xf>
    <xf numFmtId="9" fontId="4" fillId="0" borderId="18" applyNumberFormat="0" applyFont="0" applyFill="0" applyAlignment="0" applyProtection="0"/>
    <xf numFmtId="9" fontId="4" fillId="0" borderId="18" applyNumberFormat="0" applyFont="0" applyFill="0" applyAlignment="0" applyProtection="0"/>
    <xf numFmtId="9" fontId="4" fillId="0" borderId="19" applyNumberFormat="0" applyFont="0" applyFill="0" applyAlignment="0" applyProtection="0"/>
    <xf numFmtId="9" fontId="4" fillId="0" borderId="19" applyNumberFormat="0" applyFont="0" applyFill="0" applyAlignment="0" applyProtection="0"/>
    <xf numFmtId="0" fontId="41" fillId="10" borderId="0" applyNumberFormat="0" applyBorder="0" applyAlignment="0" applyProtection="0"/>
    <xf numFmtId="0" fontId="266" fillId="82" borderId="0" applyNumberFormat="0" applyBorder="0" applyAlignment="0" applyProtection="0"/>
    <xf numFmtId="0" fontId="41" fillId="10" borderId="0" applyNumberFormat="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237" fontId="129" fillId="0" borderId="0"/>
    <xf numFmtId="210" fontId="99" fillId="0" borderId="0"/>
    <xf numFmtId="238" fontId="99" fillId="0" borderId="20"/>
    <xf numFmtId="239" fontId="129" fillId="0" borderId="0"/>
    <xf numFmtId="0" fontId="129" fillId="0" borderId="0"/>
    <xf numFmtId="240" fontId="129" fillId="0" borderId="0"/>
    <xf numFmtId="0" fontId="99" fillId="0" borderId="0">
      <alignment horizontal="right"/>
    </xf>
    <xf numFmtId="0" fontId="129" fillId="0" borderId="0">
      <alignment horizontal="right"/>
    </xf>
    <xf numFmtId="241" fontId="129" fillId="0" borderId="0">
      <alignment horizontal="right"/>
    </xf>
    <xf numFmtId="0" fontId="4" fillId="0" borderId="0"/>
    <xf numFmtId="242" fontId="99" fillId="0" borderId="0">
      <alignment horizontal="right"/>
    </xf>
    <xf numFmtId="0" fontId="119" fillId="0" borderId="0" applyNumberFormat="0" applyFill="0" applyBorder="0" applyAlignment="0" applyProtection="0"/>
    <xf numFmtId="0" fontId="136" fillId="0" borderId="0" applyNumberFormat="0" applyFill="0" applyBorder="0" applyAlignment="0" applyProtection="0"/>
    <xf numFmtId="0" fontId="137" fillId="29" borderId="0" applyNumberFormat="0" applyFill="0" applyBorder="0" applyAlignment="0" applyProtection="0">
      <protection locked="0"/>
    </xf>
    <xf numFmtId="202" fontId="82" fillId="0" borderId="0" applyNumberFormat="0" applyFont="0" applyAlignment="0"/>
    <xf numFmtId="243" fontId="35" fillId="0" borderId="0" applyFont="0" applyFill="0" applyBorder="0" applyAlignment="0" applyProtection="0"/>
    <xf numFmtId="243" fontId="35" fillId="0" borderId="0" applyFont="0" applyFill="0" applyBorder="0" applyAlignment="0" applyProtection="0"/>
    <xf numFmtId="244" fontId="35" fillId="0" borderId="0" applyFont="0" applyFill="0" applyBorder="0" applyAlignment="0" applyProtection="0"/>
    <xf numFmtId="244" fontId="35" fillId="0" borderId="0" applyFont="0" applyFill="0" applyBorder="0" applyAlignment="0" applyProtection="0"/>
    <xf numFmtId="234" fontId="35" fillId="0" borderId="0" applyFont="0" applyFill="0" applyBorder="0" applyAlignment="0" applyProtection="0"/>
    <xf numFmtId="234" fontId="35" fillId="0" borderId="0" applyFont="0" applyFill="0" applyBorder="0" applyAlignment="0" applyProtection="0"/>
    <xf numFmtId="245" fontId="35" fillId="0" borderId="0" applyFont="0" applyFill="0" applyBorder="0" applyAlignment="0" applyProtection="0"/>
    <xf numFmtId="245" fontId="35" fillId="0" borderId="0" applyFont="0" applyFill="0" applyBorder="0" applyAlignment="0" applyProtection="0"/>
    <xf numFmtId="234" fontId="35" fillId="0" borderId="0" applyFont="0" applyFill="0" applyBorder="0" applyAlignment="0" applyProtection="0"/>
    <xf numFmtId="234" fontId="35" fillId="0" borderId="0" applyFont="0" applyFill="0" applyBorder="0" applyAlignment="0" applyProtection="0"/>
    <xf numFmtId="246" fontId="35" fillId="0" borderId="0" applyFont="0" applyFill="0" applyBorder="0" applyAlignment="0" applyProtection="0"/>
    <xf numFmtId="246" fontId="35" fillId="0" borderId="0" applyFont="0" applyFill="0" applyBorder="0" applyAlignment="0" applyProtection="0"/>
    <xf numFmtId="247" fontId="35" fillId="0" borderId="0" applyFont="0" applyFill="0" applyBorder="0" applyAlignment="0" applyProtection="0"/>
    <xf numFmtId="247" fontId="35" fillId="0" borderId="0" applyFont="0" applyFill="0" applyBorder="0" applyAlignment="0" applyProtection="0"/>
    <xf numFmtId="248" fontId="35" fillId="0" borderId="0" applyFont="0" applyFill="0" applyBorder="0" applyAlignment="0" applyProtection="0"/>
    <xf numFmtId="248" fontId="35" fillId="0" borderId="0" applyFont="0" applyFill="0" applyBorder="0" applyAlignment="0" applyProtection="0"/>
    <xf numFmtId="249" fontId="35" fillId="0" borderId="0" applyFont="0" applyFill="0" applyBorder="0" applyAlignment="0" applyProtection="0"/>
    <xf numFmtId="249" fontId="35" fillId="0" borderId="0" applyFont="0" applyFill="0" applyBorder="0" applyAlignment="0" applyProtection="0"/>
    <xf numFmtId="0" fontId="35" fillId="0" borderId="0" applyFont="0" applyFill="0" applyBorder="0" applyAlignment="0" applyProtection="0"/>
    <xf numFmtId="210" fontId="4" fillId="0" borderId="0"/>
    <xf numFmtId="210" fontId="4" fillId="0" borderId="0"/>
    <xf numFmtId="0" fontId="138" fillId="0" borderId="0" applyNumberFormat="0" applyFill="0" applyBorder="0" applyAlignment="0" applyProtection="0"/>
    <xf numFmtId="250" fontId="129" fillId="0" borderId="0"/>
    <xf numFmtId="0" fontId="129" fillId="0" borderId="0"/>
    <xf numFmtId="0" fontId="129" fillId="0" borderId="0"/>
    <xf numFmtId="1" fontId="93" fillId="31" borderId="21">
      <alignment horizontal="center"/>
    </xf>
    <xf numFmtId="0" fontId="129" fillId="0" borderId="0"/>
    <xf numFmtId="0" fontId="93" fillId="31" borderId="22">
      <alignment horizontal="center"/>
    </xf>
    <xf numFmtId="0" fontId="93" fillId="31" borderId="22">
      <alignment horizontal="center"/>
    </xf>
    <xf numFmtId="0" fontId="129" fillId="0" borderId="0"/>
    <xf numFmtId="0" fontId="138" fillId="0" borderId="0" applyNumberFormat="0" applyFill="0" applyBorder="0" applyAlignment="0" applyProtection="0"/>
    <xf numFmtId="0" fontId="121" fillId="0" borderId="0" applyBorder="0" applyProtection="0"/>
    <xf numFmtId="0" fontId="121" fillId="0" borderId="0"/>
    <xf numFmtId="243" fontId="139" fillId="0" borderId="0">
      <alignment horizontal="right"/>
    </xf>
    <xf numFmtId="0" fontId="140" fillId="0" borderId="0" applyNumberFormat="0" applyFill="0" applyBorder="0" applyAlignment="0" applyProtection="0"/>
    <xf numFmtId="0" fontId="88" fillId="32" borderId="0" applyBorder="0">
      <alignment horizontal="left" vertical="center" indent="1"/>
    </xf>
    <xf numFmtId="0" fontId="35" fillId="0" borderId="0"/>
    <xf numFmtId="0" fontId="141" fillId="0" borderId="0"/>
    <xf numFmtId="210" fontId="4" fillId="0" borderId="0"/>
    <xf numFmtId="210" fontId="4" fillId="0" borderId="0"/>
    <xf numFmtId="0" fontId="90" fillId="0" borderId="10" applyNumberFormat="0" applyFill="0" applyAlignment="0" applyProtection="0"/>
    <xf numFmtId="0" fontId="141" fillId="0" borderId="0"/>
    <xf numFmtId="0" fontId="111" fillId="29" borderId="23" applyNumberFormat="0" applyFill="0" applyBorder="0" applyAlignment="0" applyProtection="0">
      <protection locked="0"/>
    </xf>
    <xf numFmtId="0" fontId="45" fillId="11" borderId="0" applyNumberFormat="0" applyBorder="0" applyAlignment="0" applyProtection="0"/>
    <xf numFmtId="166" fontId="142" fillId="0" borderId="20" applyAlignment="0" applyProtection="0"/>
    <xf numFmtId="0" fontId="99" fillId="0" borderId="2" applyNumberFormat="0" applyFont="0" applyFill="0" applyAlignment="0" applyProtection="0"/>
    <xf numFmtId="0" fontId="99" fillId="0" borderId="2" applyNumberFormat="0" applyFont="0" applyFill="0" applyAlignment="0" applyProtection="0"/>
    <xf numFmtId="0" fontId="99" fillId="0" borderId="24" applyNumberFormat="0" applyFont="0" applyFill="0" applyAlignment="0" applyProtection="0"/>
    <xf numFmtId="0" fontId="99" fillId="0" borderId="24" applyNumberFormat="0" applyFont="0" applyFill="0" applyAlignment="0" applyProtection="0"/>
    <xf numFmtId="223" fontId="35" fillId="0" borderId="0"/>
    <xf numFmtId="251" fontId="102" fillId="0" borderId="2" applyNumberFormat="0" applyFill="0" applyAlignment="0" applyProtection="0">
      <alignment horizontal="center"/>
    </xf>
    <xf numFmtId="0" fontId="90" fillId="0" borderId="25">
      <alignment horizontal="centerContinuous"/>
    </xf>
    <xf numFmtId="0" fontId="90" fillId="0" borderId="25">
      <alignment horizontal="centerContinuous"/>
    </xf>
    <xf numFmtId="252" fontId="102" fillId="0" borderId="10" applyFill="0" applyAlignment="0" applyProtection="0">
      <alignment horizontal="center"/>
    </xf>
    <xf numFmtId="3" fontId="143" fillId="0" borderId="0"/>
    <xf numFmtId="0" fontId="144" fillId="0" borderId="20">
      <alignment horizontal="left" wrapText="1"/>
    </xf>
    <xf numFmtId="253" fontId="145" fillId="0" borderId="0" applyFont="0" applyFill="0" applyBorder="0" applyAlignment="0" applyProtection="0"/>
    <xf numFmtId="0" fontId="45" fillId="11" borderId="0" applyNumberFormat="0" applyBorder="0" applyAlignment="0" applyProtection="0"/>
    <xf numFmtId="0" fontId="103" fillId="0" borderId="0" applyFont="0" applyFill="0" applyBorder="0" applyAlignment="0" applyProtection="0"/>
    <xf numFmtId="234" fontId="123" fillId="6" borderId="0"/>
    <xf numFmtId="234" fontId="123" fillId="6" borderId="0"/>
    <xf numFmtId="234" fontId="123" fillId="6" borderId="0"/>
    <xf numFmtId="234" fontId="123" fillId="6" borderId="0"/>
    <xf numFmtId="234" fontId="123" fillId="6" borderId="0"/>
    <xf numFmtId="210" fontId="140" fillId="0" borderId="2">
      <alignment horizontal="center"/>
    </xf>
    <xf numFmtId="210" fontId="140" fillId="0" borderId="2">
      <alignment horizontal="center"/>
    </xf>
    <xf numFmtId="0" fontId="140" fillId="0" borderId="2">
      <alignment horizontal="center"/>
    </xf>
    <xf numFmtId="0" fontId="140" fillId="0" borderId="2">
      <alignment horizontal="center"/>
    </xf>
    <xf numFmtId="38" fontId="139" fillId="0" borderId="17"/>
    <xf numFmtId="38" fontId="139" fillId="0" borderId="17"/>
    <xf numFmtId="38" fontId="139" fillId="0" borderId="17"/>
    <xf numFmtId="38" fontId="139" fillId="0" borderId="17"/>
    <xf numFmtId="38" fontId="139" fillId="0" borderId="17"/>
    <xf numFmtId="38" fontId="139" fillId="0" borderId="17"/>
    <xf numFmtId="234" fontId="123" fillId="6" borderId="0"/>
    <xf numFmtId="0" fontId="133" fillId="0" borderId="0"/>
    <xf numFmtId="243" fontId="139" fillId="0" borderId="0" applyFont="0" applyFill="0" applyBorder="0" applyAlignment="0" applyProtection="0">
      <alignment horizontal="right"/>
    </xf>
    <xf numFmtId="234" fontId="123" fillId="0" borderId="0"/>
    <xf numFmtId="232" fontId="91" fillId="0" borderId="0" applyNumberFormat="0"/>
    <xf numFmtId="37" fontId="122" fillId="0" borderId="0"/>
    <xf numFmtId="232" fontId="146" fillId="0" borderId="0">
      <alignment horizontal="right"/>
    </xf>
    <xf numFmtId="234" fontId="147"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54" fontId="4" fillId="0" borderId="0" applyFont="0" applyFill="0" applyBorder="0" applyAlignment="0" applyProtection="0"/>
    <xf numFmtId="234" fontId="123" fillId="0" borderId="0"/>
    <xf numFmtId="232" fontId="91" fillId="0" borderId="0" applyNumberFormat="0"/>
    <xf numFmtId="37" fontId="122" fillId="0" borderId="0"/>
    <xf numFmtId="254" fontId="4" fillId="0" borderId="0" applyFont="0" applyFill="0" applyBorder="0" applyAlignment="0" applyProtection="0"/>
    <xf numFmtId="243" fontId="148" fillId="3" borderId="26" applyNumberFormat="0" applyFont="0" applyBorder="0">
      <alignment horizontal="right"/>
    </xf>
    <xf numFmtId="245" fontId="4" fillId="0" borderId="0" applyFont="0" applyFill="0" applyBorder="0" applyAlignment="0" applyProtection="0"/>
    <xf numFmtId="245" fontId="4"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234" fontId="123" fillId="6" borderId="0"/>
    <xf numFmtId="243" fontId="139" fillId="0" borderId="0">
      <alignment horizontal="right"/>
    </xf>
    <xf numFmtId="37" fontId="123" fillId="0" borderId="0"/>
    <xf numFmtId="255" fontId="4" fillId="0" borderId="0" applyFont="0" applyFill="0" applyBorder="0" applyAlignment="0" applyProtection="0"/>
    <xf numFmtId="255" fontId="4" fillId="0" borderId="0" applyFont="0" applyFill="0" applyBorder="0" applyAlignment="0" applyProtection="0"/>
    <xf numFmtId="232" fontId="123" fillId="0" borderId="0">
      <alignment horizontal="right"/>
    </xf>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0" fontId="4" fillId="0" borderId="0" applyFill="0" applyBorder="0" applyAlignment="0"/>
    <xf numFmtId="257" fontId="4" fillId="0" borderId="0" applyFill="0" applyBorder="0" applyAlignment="0"/>
    <xf numFmtId="257" fontId="4" fillId="0" borderId="0" applyFill="0" applyBorder="0" applyAlignment="0"/>
    <xf numFmtId="0" fontId="4" fillId="0" borderId="0" applyFill="0" applyBorder="0" applyAlignment="0"/>
    <xf numFmtId="0"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0" fontId="4" fillId="0" borderId="0" applyFill="0" applyBorder="0" applyAlignment="0"/>
    <xf numFmtId="256" fontId="4" fillId="0" borderId="0" applyFill="0" applyBorder="0" applyAlignment="0"/>
    <xf numFmtId="256" fontId="4" fillId="0" borderId="0" applyFill="0" applyBorder="0" applyAlignment="0"/>
    <xf numFmtId="0" fontId="42" fillId="30" borderId="27" applyNumberFormat="0" applyAlignment="0" applyProtection="0"/>
    <xf numFmtId="0" fontId="267" fillId="83" borderId="100" applyNumberFormat="0" applyAlignment="0" applyProtection="0"/>
    <xf numFmtId="0" fontId="42" fillId="30" borderId="27" applyNumberFormat="0" applyAlignment="0" applyProtection="0"/>
    <xf numFmtId="0" fontId="42" fillId="30" borderId="27" applyNumberFormat="0" applyAlignment="0" applyProtection="0"/>
    <xf numFmtId="258" fontId="149" fillId="0" borderId="28" applyFill="0" applyBorder="0" applyAlignment="0" applyProtection="0">
      <alignment horizontal="right"/>
    </xf>
    <xf numFmtId="259" fontId="150" fillId="0" borderId="0" applyFont="0" applyFill="0"/>
    <xf numFmtId="260" fontId="82" fillId="33" borderId="0" applyNumberFormat="0" applyFont="0" applyBorder="0" applyAlignment="0">
      <protection locked="0"/>
    </xf>
    <xf numFmtId="260" fontId="82" fillId="33" borderId="0" applyNumberFormat="0" applyFont="0" applyBorder="0" applyAlignment="0">
      <protection locked="0"/>
    </xf>
    <xf numFmtId="0" fontId="99" fillId="0" borderId="0" applyFill="0" applyBorder="0" applyProtection="0"/>
    <xf numFmtId="0" fontId="151" fillId="0" borderId="0"/>
    <xf numFmtId="0" fontId="152" fillId="34" borderId="12"/>
    <xf numFmtId="235" fontId="90" fillId="0" borderId="10"/>
    <xf numFmtId="0" fontId="43" fillId="35" borderId="29" applyNumberFormat="0" applyAlignment="0" applyProtection="0"/>
    <xf numFmtId="0" fontId="50" fillId="0" borderId="30" applyNumberFormat="0" applyFill="0" applyAlignment="0" applyProtection="0"/>
    <xf numFmtId="0" fontId="43" fillId="35" borderId="29" applyNumberFormat="0" applyAlignment="0" applyProtection="0"/>
    <xf numFmtId="0" fontId="50" fillId="0" borderId="30" applyNumberFormat="0" applyFill="0" applyAlignment="0" applyProtection="0"/>
    <xf numFmtId="210" fontId="4" fillId="0" borderId="7"/>
    <xf numFmtId="210" fontId="4" fillId="0" borderId="7"/>
    <xf numFmtId="0" fontId="36" fillId="0" borderId="0" applyFill="0" applyBorder="0" applyProtection="0">
      <alignment horizontal="center"/>
      <protection locked="0"/>
    </xf>
    <xf numFmtId="0" fontId="153" fillId="36" borderId="0"/>
    <xf numFmtId="0" fontId="16" fillId="0" borderId="0"/>
    <xf numFmtId="0" fontId="43" fillId="35" borderId="29" applyNumberFormat="0" applyAlignment="0" applyProtection="0"/>
    <xf numFmtId="0" fontId="268" fillId="84" borderId="101" applyNumberFormat="0" applyAlignment="0" applyProtection="0"/>
    <xf numFmtId="0" fontId="43" fillId="35" borderId="29" applyNumberFormat="0" applyAlignment="0" applyProtection="0"/>
    <xf numFmtId="3" fontId="132" fillId="0" borderId="0"/>
    <xf numFmtId="235" fontId="123" fillId="6" borderId="0"/>
    <xf numFmtId="0" fontId="154" fillId="0" borderId="0" applyNumberFormat="0" applyFill="0" applyBorder="0" applyAlignment="0" applyProtection="0"/>
    <xf numFmtId="0" fontId="82" fillId="0" borderId="16"/>
    <xf numFmtId="0" fontId="82" fillId="0" borderId="16"/>
    <xf numFmtId="0" fontId="154" fillId="0" borderId="0" applyNumberFormat="0" applyFill="0" applyBorder="0" applyAlignment="0" applyProtection="0"/>
    <xf numFmtId="223" fontId="35" fillId="0" borderId="0"/>
    <xf numFmtId="223" fontId="35" fillId="0" borderId="24"/>
    <xf numFmtId="0" fontId="155" fillId="0" borderId="10" applyNumberFormat="0" applyFill="0" applyBorder="0" applyAlignment="0" applyProtection="0">
      <alignment horizontal="center"/>
    </xf>
    <xf numFmtId="0" fontId="4" fillId="0" borderId="0">
      <alignment horizontal="center" wrapText="1"/>
      <protection hidden="1"/>
    </xf>
    <xf numFmtId="0" fontId="156" fillId="0" borderId="8" applyNumberFormat="0" applyFill="0" applyProtection="0">
      <alignment horizontal="center" vertical="center"/>
    </xf>
    <xf numFmtId="0" fontId="157" fillId="0" borderId="10" applyNumberFormat="0" applyFill="0" applyBorder="0" applyProtection="0">
      <alignment horizontal="right" vertical="center"/>
    </xf>
    <xf numFmtId="0" fontId="8" fillId="0" borderId="0" applyNumberFormat="0" applyFill="0" applyBorder="0" applyAlignment="0" applyProtection="0">
      <alignment vertical="top"/>
      <protection locked="0"/>
    </xf>
    <xf numFmtId="38" fontId="158" fillId="0" borderId="31"/>
    <xf numFmtId="223" fontId="35" fillId="0" borderId="0"/>
    <xf numFmtId="0" fontId="159" fillId="0" borderId="0" applyNumberFormat="0" applyFill="0" applyBorder="0" applyProtection="0">
      <alignment horizontal="right"/>
    </xf>
    <xf numFmtId="0" fontId="89" fillId="0" borderId="32">
      <alignment horizontal="center"/>
    </xf>
    <xf numFmtId="0" fontId="89" fillId="0" borderId="10" applyNumberFormat="0" applyFill="0" applyProtection="0">
      <alignment horizontal="right" wrapText="1"/>
    </xf>
    <xf numFmtId="0" fontId="89" fillId="0" borderId="10" applyNumberFormat="0" applyFill="0" applyProtection="0">
      <alignment horizontal="right" wrapText="1"/>
    </xf>
    <xf numFmtId="0" fontId="160" fillId="37" borderId="0"/>
    <xf numFmtId="261" fontId="35" fillId="0" borderId="0">
      <alignment horizontal="right"/>
    </xf>
    <xf numFmtId="165" fontId="4" fillId="0" borderId="0" applyFont="0" applyFill="0" applyBorder="0" applyAlignment="0" applyProtection="0"/>
    <xf numFmtId="262" fontId="161" fillId="0" borderId="0"/>
    <xf numFmtId="262" fontId="161" fillId="0" borderId="0"/>
    <xf numFmtId="262" fontId="161" fillId="0" borderId="0"/>
    <xf numFmtId="262" fontId="161" fillId="0" borderId="0"/>
    <xf numFmtId="262" fontId="161" fillId="0" borderId="0"/>
    <xf numFmtId="262" fontId="161" fillId="0" borderId="0"/>
    <xf numFmtId="262" fontId="161" fillId="0" borderId="0"/>
    <xf numFmtId="262" fontId="161" fillId="0" borderId="0"/>
    <xf numFmtId="0" fontId="162" fillId="0" borderId="12" applyFont="0" applyFill="0" applyBorder="0" applyAlignment="0" applyProtection="0">
      <alignment horizontal="center" wrapText="1"/>
    </xf>
    <xf numFmtId="0" fontId="16" fillId="0" borderId="0"/>
    <xf numFmtId="256" fontId="4" fillId="0" borderId="0" applyFont="0" applyFill="0" applyBorder="0" applyAlignment="0" applyProtection="0"/>
    <xf numFmtId="256" fontId="4" fillId="0" borderId="0" applyFont="0" applyFill="0" applyBorder="0" applyAlignment="0" applyProtection="0"/>
    <xf numFmtId="38" fontId="131" fillId="0" borderId="0">
      <alignment horizontal="center"/>
      <protection locked="0"/>
    </xf>
    <xf numFmtId="39" fontId="35" fillId="0" borderId="0" applyFont="0" applyFill="0" applyBorder="0" applyAlignment="0" applyProtection="0"/>
    <xf numFmtId="39"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63" fontId="125" fillId="0" borderId="0" applyFont="0" applyFill="0" applyBorder="0" applyProtection="0">
      <alignment horizontal="right"/>
    </xf>
    <xf numFmtId="263" fontId="125" fillId="0" borderId="0" applyFont="0" applyFill="0" applyBorder="0" applyProtection="0">
      <alignment horizontal="right"/>
    </xf>
    <xf numFmtId="264" fontId="163" fillId="0" borderId="0" applyFill="0" applyBorder="0" applyProtection="0"/>
    <xf numFmtId="265" fontId="163" fillId="0" borderId="0" applyFont="0" applyFill="0" applyBorder="0" applyAlignment="0" applyProtection="0"/>
    <xf numFmtId="266" fontId="163" fillId="0" borderId="0" applyFont="0" applyFill="0" applyBorder="0" applyAlignment="0" applyProtection="0">
      <alignment horizontal="right"/>
    </xf>
    <xf numFmtId="263" fontId="12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67" fontId="35" fillId="0" borderId="0" applyFont="0" applyFill="0" applyBorder="0" applyAlignment="0" applyProtection="0"/>
    <xf numFmtId="267" fontId="35" fillId="0" borderId="0" applyFont="0" applyFill="0" applyBorder="0" applyAlignment="0" applyProtection="0"/>
    <xf numFmtId="0" fontId="1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68" fillId="0" borderId="0" applyFont="0" applyFill="0" applyBorder="0" applyAlignment="0" applyProtection="0"/>
    <xf numFmtId="43" fontId="4" fillId="0" borderId="0" applyFont="0" applyFill="0" applyBorder="0" applyAlignment="0" applyProtection="0"/>
    <xf numFmtId="173" fontId="35" fillId="0" borderId="0" applyFont="0" applyFill="0" applyBorder="0" applyAlignment="0" applyProtection="0"/>
    <xf numFmtId="43" fontId="4" fillId="0" borderId="0" applyFont="0" applyFill="0" applyBorder="0" applyAlignment="0" applyProtection="0"/>
    <xf numFmtId="173" fontId="35"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3" fontId="264" fillId="0" borderId="0" applyFont="0" applyFill="0" applyBorder="0" applyAlignment="0" applyProtection="0"/>
    <xf numFmtId="173" fontId="4" fillId="0" borderId="0" applyFont="0" applyFill="0" applyBorder="0" applyAlignment="0" applyProtection="0"/>
    <xf numFmtId="173" fontId="264" fillId="0" borderId="0" applyFont="0" applyFill="0" applyBorder="0" applyAlignment="0" applyProtection="0"/>
    <xf numFmtId="173" fontId="264" fillId="0" borderId="0" applyFont="0" applyFill="0" applyBorder="0" applyAlignment="0" applyProtection="0"/>
    <xf numFmtId="173" fontId="56" fillId="0" borderId="0" applyFont="0" applyFill="0" applyBorder="0" applyAlignment="0" applyProtection="0"/>
    <xf numFmtId="173" fontId="4" fillId="0" borderId="0" applyFont="0" applyFill="0" applyBorder="0" applyAlignment="0" applyProtection="0"/>
    <xf numFmtId="173" fontId="264" fillId="0" borderId="0" applyFont="0" applyFill="0" applyBorder="0" applyAlignment="0" applyProtection="0"/>
    <xf numFmtId="173" fontId="264" fillId="0" borderId="0" applyFont="0" applyFill="0" applyBorder="0" applyAlignment="0" applyProtection="0"/>
    <xf numFmtId="173" fontId="35" fillId="0" borderId="0" applyFont="0" applyFill="0" applyBorder="0" applyAlignment="0" applyProtection="0"/>
    <xf numFmtId="43" fontId="16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9" fillId="0" borderId="0" applyFont="0" applyFill="0" applyBorder="0" applyAlignment="0" applyProtection="0"/>
    <xf numFmtId="43" fontId="2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37" fontId="99" fillId="0" borderId="0" applyFill="0" applyBorder="0" applyAlignment="0" applyProtection="0"/>
    <xf numFmtId="266" fontId="102" fillId="0" borderId="0"/>
    <xf numFmtId="210" fontId="82" fillId="0" borderId="0"/>
    <xf numFmtId="210" fontId="82" fillId="0" borderId="0"/>
    <xf numFmtId="173" fontId="35" fillId="0" borderId="0" applyFont="0" applyFill="0" applyBorder="0" applyAlignment="0" applyProtection="0"/>
    <xf numFmtId="268" fontId="165" fillId="0" borderId="0">
      <protection locked="0"/>
    </xf>
    <xf numFmtId="0" fontId="127" fillId="0" borderId="0"/>
    <xf numFmtId="268" fontId="165" fillId="0" borderId="0">
      <protection locked="0"/>
    </xf>
    <xf numFmtId="0" fontId="132" fillId="0" borderId="0" applyFont="0" applyFill="0" applyBorder="0" applyAlignment="0" applyProtection="0"/>
    <xf numFmtId="40" fontId="121" fillId="0" borderId="0" applyFont="0" applyFill="0" applyBorder="0" applyAlignment="0" applyProtection="0"/>
    <xf numFmtId="0" fontId="132" fillId="0" borderId="0" applyFont="0" applyFill="0" applyBorder="0" applyAlignment="0" applyProtection="0"/>
    <xf numFmtId="269" fontId="82" fillId="0" borderId="0"/>
    <xf numFmtId="269" fontId="82" fillId="0" borderId="0"/>
    <xf numFmtId="0" fontId="35" fillId="0" borderId="0">
      <alignment horizontal="right"/>
    </xf>
    <xf numFmtId="0" fontId="35" fillId="0" borderId="0">
      <alignment horizontal="right"/>
    </xf>
    <xf numFmtId="0" fontId="95" fillId="38" borderId="0">
      <alignment horizontal="center" vertical="center" wrapText="1"/>
    </xf>
    <xf numFmtId="223" fontId="166" fillId="0" borderId="0" applyFill="0" applyBorder="0">
      <alignment horizontal="left"/>
    </xf>
    <xf numFmtId="0" fontId="167" fillId="0" borderId="0" applyNumberFormat="0" applyAlignment="0">
      <alignment horizontal="left"/>
    </xf>
    <xf numFmtId="0" fontId="168" fillId="0" borderId="0" applyNumberFormat="0" applyAlignment="0"/>
    <xf numFmtId="203" fontId="4" fillId="0" borderId="0"/>
    <xf numFmtId="203" fontId="4" fillId="0" borderId="0"/>
    <xf numFmtId="167" fontId="103" fillId="0" borderId="0" applyFont="0" applyFill="0" applyBorder="0" applyAlignment="0" applyProtection="0"/>
    <xf numFmtId="270" fontId="4" fillId="0" borderId="0" applyFill="0" applyBorder="0">
      <alignment horizontal="right"/>
      <protection locked="0"/>
    </xf>
    <xf numFmtId="0" fontId="169" fillId="0" borderId="0"/>
    <xf numFmtId="271" fontId="170" fillId="0" borderId="0">
      <alignment horizontal="right"/>
    </xf>
    <xf numFmtId="164" fontId="4" fillId="0" borderId="0" applyFont="0" applyFill="0" applyBorder="0" applyAlignment="0" applyProtection="0"/>
    <xf numFmtId="204" fontId="99" fillId="0" borderId="0" applyFont="0" applyFill="0" applyBorder="0" applyAlignment="0" applyProtection="0">
      <protection locked="0"/>
    </xf>
    <xf numFmtId="204" fontId="99" fillId="0" borderId="0" applyFont="0" applyFill="0" applyBorder="0" applyAlignment="0" applyProtection="0">
      <protection locked="0"/>
    </xf>
    <xf numFmtId="231" fontId="35" fillId="0" borderId="0" applyFont="0" applyFill="0" applyBorder="0" applyAlignment="0" applyProtection="0">
      <protection locked="0"/>
    </xf>
    <xf numFmtId="231" fontId="35" fillId="0" borderId="0" applyFont="0" applyFill="0" applyBorder="0" applyAlignment="0" applyProtection="0">
      <protection locked="0"/>
    </xf>
    <xf numFmtId="0" fontId="171" fillId="0" borderId="12"/>
    <xf numFmtId="256" fontId="4" fillId="0" borderId="0" applyFont="0" applyFill="0" applyBorder="0" applyAlignment="0" applyProtection="0"/>
    <xf numFmtId="256" fontId="4" fillId="0" borderId="0" applyFont="0" applyFill="0" applyBorder="0" applyAlignment="0" applyProtection="0"/>
    <xf numFmtId="0" fontId="119" fillId="0" borderId="0" applyFont="0" applyFill="0" applyBorder="0" applyAlignment="0" applyProtection="0"/>
    <xf numFmtId="169" fontId="172" fillId="0" borderId="33">
      <protection locked="0"/>
    </xf>
    <xf numFmtId="251" fontId="35" fillId="0" borderId="0" applyFont="0" applyFill="0" applyBorder="0" applyAlignment="0" applyProtection="0"/>
    <xf numFmtId="251" fontId="35" fillId="0" borderId="0" applyFont="0" applyFill="0" applyBorder="0" applyAlignment="0" applyProtection="0"/>
    <xf numFmtId="263" fontId="125" fillId="0" borderId="0" applyFont="0" applyFill="0" applyBorder="0" applyProtection="0">
      <alignment horizontal="right"/>
    </xf>
    <xf numFmtId="263" fontId="125" fillId="0" borderId="0" applyFont="0" applyFill="0" applyBorder="0" applyProtection="0">
      <alignment horizontal="right"/>
    </xf>
    <xf numFmtId="252" fontId="163" fillId="0" borderId="0" applyFont="0" applyFill="0" applyBorder="0" applyAlignment="0" applyProtection="0">
      <alignment horizontal="right"/>
    </xf>
    <xf numFmtId="0" fontId="121" fillId="0" borderId="0" applyFont="0" applyFill="0" applyBorder="0" applyAlignment="0" applyProtection="0"/>
    <xf numFmtId="164" fontId="4" fillId="0" borderId="0" applyFont="0" applyFill="0" applyBorder="0" applyAlignment="0" applyProtection="0"/>
    <xf numFmtId="184" fontId="4" fillId="0" borderId="0" applyFont="0" applyFill="0" applyBorder="0" applyAlignment="0" applyProtection="0"/>
    <xf numFmtId="199" fontId="65"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72" fontId="4" fillId="0" borderId="0" applyFont="0" applyFill="0" applyBorder="0" applyAlignment="0" applyProtection="0"/>
    <xf numFmtId="184" fontId="83" fillId="0" borderId="0" applyFont="0" applyFill="0" applyBorder="0" applyAlignment="0" applyProtection="0"/>
    <xf numFmtId="172" fontId="4" fillId="0" borderId="0" applyFont="0" applyFill="0" applyBorder="0" applyAlignment="0" applyProtection="0"/>
    <xf numFmtId="184" fontId="83" fillId="0" borderId="0" applyFont="0" applyFill="0" applyBorder="0" applyAlignment="0" applyProtection="0"/>
    <xf numFmtId="172" fontId="264" fillId="0" borderId="0" applyFont="0" applyFill="0" applyBorder="0" applyAlignment="0" applyProtection="0"/>
    <xf numFmtId="172" fontId="264" fillId="0" borderId="0" applyFont="0" applyFill="0" applyBorder="0" applyAlignment="0" applyProtection="0"/>
    <xf numFmtId="166" fontId="99" fillId="0" borderId="0" applyFill="0" applyBorder="0" applyAlignment="0" applyProtection="0"/>
    <xf numFmtId="269" fontId="4" fillId="0" borderId="0" applyFont="0" applyFill="0" applyBorder="0" applyProtection="0">
      <alignment horizontal="right"/>
    </xf>
    <xf numFmtId="269" fontId="4" fillId="0" borderId="0" applyFont="0" applyFill="0" applyBorder="0" applyProtection="0">
      <alignment horizontal="right"/>
    </xf>
    <xf numFmtId="272" fontId="165" fillId="0" borderId="0">
      <protection locked="0"/>
    </xf>
    <xf numFmtId="194" fontId="4" fillId="0" borderId="34" applyFill="0" applyBorder="0" applyAlignment="0" applyProtection="0">
      <alignment horizontal="right"/>
    </xf>
    <xf numFmtId="194" fontId="4" fillId="0" borderId="34" applyFill="0" applyBorder="0" applyAlignment="0" applyProtection="0">
      <alignment horizontal="right"/>
    </xf>
    <xf numFmtId="273" fontId="4" fillId="0" borderId="34" applyFont="0" applyFill="0" applyBorder="0" applyAlignment="0" applyProtection="0">
      <alignment horizontal="right"/>
    </xf>
    <xf numFmtId="273" fontId="4" fillId="0" borderId="34" applyFont="0" applyFill="0" applyBorder="0" applyAlignment="0" applyProtection="0">
      <alignment horizontal="right"/>
    </xf>
    <xf numFmtId="0" fontId="132" fillId="0" borderId="0" applyFont="0" applyFill="0" applyBorder="0" applyAlignment="0" applyProtection="0"/>
    <xf numFmtId="274" fontId="103" fillId="0" borderId="0" applyFont="0" applyFill="0" applyBorder="0" applyAlignment="0" applyProtection="0"/>
    <xf numFmtId="223" fontId="35" fillId="0" borderId="0"/>
    <xf numFmtId="168" fontId="121" fillId="0" borderId="0" applyFill="0" applyBorder="0" applyProtection="0"/>
    <xf numFmtId="0" fontId="102" fillId="3" borderId="0" applyFont="0" applyBorder="0"/>
    <xf numFmtId="0" fontId="171" fillId="0" borderId="0"/>
    <xf numFmtId="274" fontId="102" fillId="3" borderId="0" applyFont="0" applyBorder="0"/>
    <xf numFmtId="232" fontId="148" fillId="0" borderId="0"/>
    <xf numFmtId="263" fontId="173" fillId="29" borderId="0" applyFont="0" applyFill="0" applyBorder="0" applyAlignment="0" applyProtection="0">
      <alignment vertical="center"/>
      <protection locked="0"/>
    </xf>
    <xf numFmtId="14" fontId="4" fillId="0" borderId="0" applyFont="0" applyFill="0" applyBorder="0" applyAlignment="0" applyProtection="0">
      <alignment horizontal="center"/>
    </xf>
    <xf numFmtId="14" fontId="4" fillId="0" borderId="0" applyFont="0" applyFill="0" applyBorder="0" applyAlignment="0" applyProtection="0">
      <alignment horizontal="center"/>
    </xf>
    <xf numFmtId="0" fontId="173" fillId="29" borderId="0" applyFont="0" applyFill="0" applyBorder="0" applyAlignment="0" applyProtection="0">
      <alignment vertical="center"/>
      <protection locked="0"/>
    </xf>
    <xf numFmtId="263" fontId="173" fillId="29" borderId="0" applyFont="0" applyFill="0" applyBorder="0" applyAlignment="0" applyProtection="0">
      <alignment vertical="center"/>
      <protection locked="0"/>
    </xf>
    <xf numFmtId="0" fontId="173" fillId="29" borderId="0" applyFont="0" applyFill="0" applyBorder="0" applyAlignment="0" applyProtection="0">
      <alignment vertical="center"/>
      <protection locked="0"/>
    </xf>
    <xf numFmtId="0" fontId="173" fillId="29" borderId="0" applyFont="0" applyFill="0" applyBorder="0" applyAlignment="0" applyProtection="0">
      <alignment vertical="center"/>
      <protection locked="0"/>
    </xf>
    <xf numFmtId="0" fontId="173" fillId="29" borderId="0" applyFont="0" applyFill="0" applyBorder="0" applyAlignment="0" applyProtection="0">
      <alignment vertical="center"/>
      <protection locked="0"/>
    </xf>
    <xf numFmtId="0" fontId="173"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0" fontId="4" fillId="29" borderId="0" applyFont="0" applyFill="0" applyBorder="0" applyAlignment="0" applyProtection="0">
      <alignment vertical="center"/>
      <protection locked="0"/>
    </xf>
    <xf numFmtId="170" fontId="105" fillId="0" borderId="0" applyFont="0" applyFill="0" applyBorder="0" applyAlignment="0" applyProtection="0">
      <alignment horizontal="right"/>
    </xf>
    <xf numFmtId="170" fontId="105" fillId="0" borderId="0" applyFont="0" applyFill="0" applyBorder="0" applyAlignment="0" applyProtection="0">
      <alignment horizontal="right"/>
    </xf>
    <xf numFmtId="275" fontId="102" fillId="0" borderId="0" applyFont="0" applyFill="0" applyBorder="0" applyAlignment="0" applyProtection="0">
      <alignment horizontal="right"/>
    </xf>
    <xf numFmtId="198" fontId="102" fillId="0" borderId="0" applyFont="0" applyFill="0" applyBorder="0" applyAlignment="0" applyProtection="0">
      <alignment horizontal="right"/>
    </xf>
    <xf numFmtId="276" fontId="102" fillId="0" borderId="0" applyFont="0" applyFill="0" applyBorder="0" applyAlignment="0" applyProtection="0">
      <alignment horizontal="right"/>
    </xf>
    <xf numFmtId="210" fontId="35" fillId="0" borderId="0" applyFont="0" applyFill="0" applyBorder="0" applyAlignment="0" applyProtection="0"/>
    <xf numFmtId="210" fontId="35" fillId="0" borderId="0" applyFont="0" applyFill="0" applyBorder="0" applyAlignment="0" applyProtection="0"/>
    <xf numFmtId="0" fontId="100" fillId="0" borderId="0" applyNumberFormat="0">
      <alignment horizontal="right"/>
    </xf>
    <xf numFmtId="0" fontId="171" fillId="0" borderId="35"/>
    <xf numFmtId="233" fontId="4" fillId="0" borderId="0">
      <alignment horizontal="right"/>
    </xf>
    <xf numFmtId="233" fontId="4" fillId="0" borderId="0">
      <alignment horizontal="right"/>
    </xf>
    <xf numFmtId="277" fontId="35" fillId="0" borderId="0">
      <alignment horizontal="right"/>
    </xf>
    <xf numFmtId="277" fontId="35" fillId="0" borderId="0">
      <alignment horizontal="right"/>
    </xf>
    <xf numFmtId="210" fontId="4" fillId="0" borderId="0" applyNumberFormat="0" applyAlignment="0">
      <alignment horizontal="left"/>
      <protection locked="0"/>
    </xf>
    <xf numFmtId="210" fontId="4" fillId="0" borderId="0" applyNumberFormat="0" applyAlignment="0">
      <alignment horizontal="left"/>
      <protection locked="0"/>
    </xf>
    <xf numFmtId="169" fontId="174" fillId="0" borderId="0" applyNumberFormat="0" applyFill="0" applyBorder="0" applyAlignment="0"/>
    <xf numFmtId="0" fontId="175" fillId="0" borderId="0"/>
    <xf numFmtId="0" fontId="176" fillId="0" borderId="0" applyNumberFormat="0" applyAlignment="0"/>
    <xf numFmtId="14" fontId="82" fillId="0" borderId="0" applyFill="0" applyBorder="0" applyAlignment="0" applyProtection="0"/>
    <xf numFmtId="15" fontId="89" fillId="0" borderId="0" applyFill="0" applyBorder="0" applyAlignment="0"/>
    <xf numFmtId="15" fontId="89" fillId="0" borderId="0" applyFill="0" applyBorder="0" applyAlignment="0"/>
    <xf numFmtId="278" fontId="35" fillId="0" borderId="0" applyFont="0" applyFill="0" applyBorder="0" applyAlignment="0" applyProtection="0"/>
    <xf numFmtId="27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79" fontId="35" fillId="0" borderId="0" applyFont="0" applyFill="0" applyBorder="0" applyAlignment="0" applyProtection="0"/>
    <xf numFmtId="279" fontId="35" fillId="0" borderId="0" applyFont="0" applyFill="0" applyBorder="0" applyAlignment="0" applyProtection="0"/>
    <xf numFmtId="0" fontId="89" fillId="39" borderId="0" applyFont="0" applyFill="0" applyBorder="0" applyAlignment="0" applyProtection="0"/>
    <xf numFmtId="0" fontId="89" fillId="39" borderId="0" applyFont="0" applyFill="0" applyBorder="0" applyAlignment="0" applyProtection="0"/>
    <xf numFmtId="280" fontId="96" fillId="39" borderId="36" applyFont="0" applyFill="0" applyBorder="0" applyAlignment="0" applyProtection="0"/>
    <xf numFmtId="280" fontId="96" fillId="39" borderId="36" applyFont="0" applyFill="0" applyBorder="0" applyAlignment="0" applyProtection="0"/>
    <xf numFmtId="0" fontId="82" fillId="39" borderId="0" applyFont="0" applyFill="0" applyBorder="0" applyAlignment="0" applyProtection="0"/>
    <xf numFmtId="0" fontId="82" fillId="39" borderId="0" applyFont="0" applyFill="0" applyBorder="0" applyAlignment="0" applyProtection="0"/>
    <xf numFmtId="281" fontId="35" fillId="0" borderId="0" applyFont="0" applyFill="0" applyBorder="0" applyAlignment="0" applyProtection="0"/>
    <xf numFmtId="281" fontId="35" fillId="0" borderId="0" applyFont="0" applyFill="0" applyBorder="0" applyAlignment="0" applyProtection="0"/>
    <xf numFmtId="277" fontId="177" fillId="0" borderId="10" applyFont="0" applyFill="0" applyBorder="0" applyAlignment="0" applyProtection="0">
      <alignment horizontal="right"/>
    </xf>
    <xf numFmtId="282" fontId="35" fillId="0" borderId="0" applyFont="0" applyFill="0" applyBorder="0" applyAlignment="0" applyProtection="0"/>
    <xf numFmtId="282" fontId="35" fillId="0" borderId="0" applyFont="0" applyFill="0" applyBorder="0" applyAlignment="0" applyProtection="0"/>
    <xf numFmtId="283" fontId="163" fillId="0" borderId="0" applyFont="0" applyFill="0" applyBorder="0" applyAlignment="0" applyProtection="0"/>
    <xf numFmtId="14" fontId="16" fillId="0" borderId="0" applyFill="0" applyBorder="0" applyAlignment="0"/>
    <xf numFmtId="14" fontId="16" fillId="0" borderId="0" applyFill="0" applyBorder="0" applyAlignment="0"/>
    <xf numFmtId="0" fontId="4" fillId="0" borderId="0" applyFont="0" applyFill="0" applyBorder="0" applyAlignment="0" applyProtection="0">
      <alignment horizontal="center"/>
    </xf>
    <xf numFmtId="0" fontId="4" fillId="0" borderId="0" applyFont="0" applyFill="0" applyBorder="0" applyAlignment="0" applyProtection="0">
      <alignment horizontal="center"/>
    </xf>
    <xf numFmtId="0" fontId="165" fillId="0" borderId="0">
      <protection locked="0"/>
    </xf>
    <xf numFmtId="14" fontId="178" fillId="0" borderId="0">
      <alignment horizontal="right"/>
      <protection locked="0"/>
    </xf>
    <xf numFmtId="17" fontId="4" fillId="0" borderId="0" applyFont="0" applyFill="0" applyBorder="0" applyAlignment="0" applyProtection="0">
      <alignment horizontal="center"/>
    </xf>
    <xf numFmtId="17" fontId="4" fillId="0" borderId="0" applyFont="0" applyFill="0" applyBorder="0" applyAlignment="0" applyProtection="0">
      <alignment horizontal="center"/>
    </xf>
    <xf numFmtId="284" fontId="179" fillId="0" borderId="0" applyFont="0" applyFill="0" applyBorder="0" applyAlignment="0" applyProtection="0">
      <alignment horizontal="center"/>
    </xf>
    <xf numFmtId="0" fontId="179" fillId="0" borderId="20" applyFont="0" applyFill="0" applyBorder="0" applyAlignment="0" applyProtection="0">
      <alignment horizontal="center"/>
    </xf>
    <xf numFmtId="0" fontId="82" fillId="0" borderId="20" applyFont="0" applyFill="0" applyBorder="0" applyAlignment="0" applyProtection="0">
      <alignment horizontal="center"/>
    </xf>
    <xf numFmtId="0" fontId="82" fillId="0" borderId="20" applyFont="0" applyFill="0" applyBorder="0" applyAlignment="0" applyProtection="0">
      <alignment horizontal="center"/>
    </xf>
    <xf numFmtId="14" fontId="180" fillId="0" borderId="0" applyFont="0" applyFill="0" applyBorder="0"/>
    <xf numFmtId="15" fontId="181" fillId="0" borderId="0" applyFont="0" applyFill="0" applyBorder="0" applyAlignment="0" applyProtection="0">
      <alignment horizontal="center"/>
    </xf>
    <xf numFmtId="170" fontId="182" fillId="0" borderId="0"/>
    <xf numFmtId="285" fontId="102" fillId="0" borderId="0"/>
    <xf numFmtId="286" fontId="4" fillId="0" borderId="0" applyFont="0" applyFill="0" applyBorder="0" applyAlignment="0" applyProtection="0">
      <alignment horizontal="center"/>
    </xf>
    <xf numFmtId="220" fontId="4" fillId="0" borderId="0" applyFont="0" applyFill="0" applyBorder="0" applyProtection="0">
      <alignment vertical="center"/>
    </xf>
    <xf numFmtId="286" fontId="4" fillId="0" borderId="0" applyFont="0" applyFill="0" applyBorder="0" applyAlignment="0" applyProtection="0">
      <alignment horizontal="center"/>
    </xf>
    <xf numFmtId="220" fontId="4" fillId="0" borderId="0" applyFont="0" applyFill="0" applyBorder="0" applyProtection="0">
      <alignment vertical="center"/>
    </xf>
    <xf numFmtId="286" fontId="4" fillId="0" borderId="0" applyFont="0" applyFill="0" applyBorder="0" applyAlignment="0" applyProtection="0">
      <alignment horizontal="center"/>
    </xf>
    <xf numFmtId="220" fontId="4" fillId="0" borderId="0" applyFont="0" applyFill="0" applyBorder="0" applyProtection="0">
      <alignment vertical="center"/>
    </xf>
    <xf numFmtId="286" fontId="4" fillId="0" borderId="0" applyFont="0" applyFill="0" applyBorder="0" applyAlignment="0" applyProtection="0">
      <alignment horizontal="center"/>
    </xf>
    <xf numFmtId="220" fontId="4" fillId="0" borderId="0" applyFont="0" applyFill="0" applyBorder="0" applyProtection="0">
      <alignment vertical="center"/>
    </xf>
    <xf numFmtId="0" fontId="183" fillId="0" borderId="0" applyFont="0" applyFill="0" applyBorder="0" applyAlignment="0" applyProtection="0">
      <alignment horizontal="center"/>
    </xf>
    <xf numFmtId="286" fontId="4" fillId="0" borderId="0" applyFont="0" applyFill="0" applyBorder="0" applyAlignment="0" applyProtection="0">
      <alignment horizontal="center"/>
    </xf>
    <xf numFmtId="0" fontId="5" fillId="0" borderId="0"/>
    <xf numFmtId="0" fontId="5" fillId="0" borderId="0"/>
    <xf numFmtId="38" fontId="103" fillId="0" borderId="37">
      <alignment vertical="center"/>
    </xf>
    <xf numFmtId="38" fontId="103" fillId="0" borderId="0" applyFont="0" applyFill="0" applyBorder="0" applyAlignment="0" applyProtection="0"/>
    <xf numFmtId="40" fontId="103" fillId="0" borderId="0" applyFont="0" applyFill="0" applyBorder="0" applyAlignment="0" applyProtection="0"/>
    <xf numFmtId="287" fontId="121" fillId="0" borderId="0"/>
    <xf numFmtId="267" fontId="102" fillId="0" borderId="0"/>
    <xf numFmtId="238" fontId="99" fillId="0" borderId="0"/>
    <xf numFmtId="238" fontId="184" fillId="0" borderId="0">
      <protection locked="0"/>
    </xf>
    <xf numFmtId="168" fontId="99" fillId="0" borderId="0"/>
    <xf numFmtId="170" fontId="35" fillId="0" borderId="0"/>
    <xf numFmtId="170" fontId="35" fillId="0" borderId="0"/>
    <xf numFmtId="193" fontId="120"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168" fontId="82" fillId="0" borderId="0"/>
    <xf numFmtId="167" fontId="99" fillId="0" borderId="0" applyFont="0" applyFill="0" applyBorder="0" applyAlignment="0" applyProtection="0"/>
    <xf numFmtId="288" fontId="163" fillId="0" borderId="38" applyNumberFormat="0" applyFont="0" applyFill="0" applyAlignment="0" applyProtection="0"/>
    <xf numFmtId="170" fontId="185" fillId="0" borderId="0" applyFill="0" applyBorder="0" applyAlignment="0" applyProtection="0"/>
    <xf numFmtId="38" fontId="82" fillId="3" borderId="0" applyNumberFormat="0" applyFont="0" applyBorder="0" applyAlignment="0" applyProtection="0"/>
    <xf numFmtId="38" fontId="82" fillId="3" borderId="0" applyNumberFormat="0" applyFont="0" applyBorder="0" applyAlignment="0" applyProtection="0"/>
    <xf numFmtId="0" fontId="186" fillId="3" borderId="39" applyNumberFormat="0" applyAlignment="0" applyProtection="0">
      <alignment vertical="top"/>
    </xf>
    <xf numFmtId="190" fontId="35" fillId="0" borderId="0" applyFont="0" applyFill="0" applyBorder="0" applyAlignment="0" applyProtection="0"/>
    <xf numFmtId="191" fontId="35" fillId="0" borderId="0" applyFont="0" applyFill="0" applyBorder="0" applyAlignment="0" applyProtection="0"/>
    <xf numFmtId="0" fontId="48"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7"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7" borderId="0" applyNumberFormat="0" applyBorder="0" applyAlignment="0" applyProtection="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0" fontId="4" fillId="0" borderId="0" applyFill="0" applyBorder="0" applyAlignment="0"/>
    <xf numFmtId="256" fontId="4" fillId="0" borderId="0" applyFill="0" applyBorder="0" applyAlignment="0"/>
    <xf numFmtId="256" fontId="4" fillId="0" borderId="0" applyFill="0" applyBorder="0" applyAlignment="0"/>
    <xf numFmtId="0" fontId="187" fillId="0" borderId="0" applyNumberFormat="0" applyAlignment="0">
      <alignment horizontal="left"/>
    </xf>
    <xf numFmtId="0" fontId="188" fillId="0" borderId="0"/>
    <xf numFmtId="0" fontId="49" fillId="14" borderId="27" applyNumberFormat="0" applyAlignment="0" applyProtection="0"/>
    <xf numFmtId="232" fontId="189" fillId="0" borderId="0">
      <alignment horizontal="right"/>
    </xf>
    <xf numFmtId="0" fontId="104" fillId="0" borderId="0"/>
    <xf numFmtId="185" fontId="59" fillId="0" borderId="0" applyFont="0" applyFill="0" applyBorder="0" applyAlignment="0" applyProtection="0"/>
    <xf numFmtId="192" fontId="4" fillId="0" borderId="0" applyFont="0" applyFill="0" applyBorder="0" applyAlignment="0" applyProtection="0"/>
    <xf numFmtId="339" fontId="4" fillId="0" borderId="0" applyFont="0" applyFill="0" applyBorder="0" applyAlignment="0" applyProtection="0"/>
    <xf numFmtId="339" fontId="4" fillId="0" borderId="0" applyFont="0" applyFill="0" applyBorder="0" applyAlignment="0" applyProtection="0"/>
    <xf numFmtId="339" fontId="4" fillId="0" borderId="0" applyFont="0" applyFill="0" applyBorder="0" applyAlignment="0" applyProtection="0"/>
    <xf numFmtId="192" fontId="4" fillId="0" borderId="0" applyFont="0" applyFill="0" applyBorder="0" applyAlignment="0" applyProtection="0"/>
    <xf numFmtId="0" fontId="44" fillId="0" borderId="0" applyNumberFormat="0" applyFill="0" applyBorder="0" applyAlignment="0" applyProtection="0"/>
    <xf numFmtId="0" fontId="270" fillId="0" borderId="0" applyNumberFormat="0" applyFill="0" applyBorder="0" applyAlignment="0" applyProtection="0"/>
    <xf numFmtId="0" fontId="44" fillId="0" borderId="0" applyNumberFormat="0" applyFill="0" applyBorder="0" applyAlignment="0" applyProtection="0"/>
    <xf numFmtId="0" fontId="123" fillId="0" borderId="0" applyNumberFormat="0" applyFill="0" applyBorder="0" applyAlignment="0" applyProtection="0"/>
    <xf numFmtId="0" fontId="190" fillId="0" borderId="0">
      <protection locked="0"/>
    </xf>
    <xf numFmtId="0" fontId="99" fillId="0" borderId="0" applyProtection="0"/>
    <xf numFmtId="0" fontId="191" fillId="0" borderId="0">
      <protection locked="0"/>
    </xf>
    <xf numFmtId="0" fontId="11" fillId="0" borderId="0" applyProtection="0"/>
    <xf numFmtId="0" fontId="11" fillId="0" borderId="0" applyProtection="0"/>
    <xf numFmtId="0" fontId="4" fillId="0" borderId="0" applyProtection="0"/>
    <xf numFmtId="0" fontId="4" fillId="0" borderId="0" applyProtection="0"/>
    <xf numFmtId="0" fontId="82" fillId="0" borderId="0" applyProtection="0"/>
    <xf numFmtId="0" fontId="82" fillId="0" borderId="0" applyProtection="0"/>
    <xf numFmtId="0" fontId="192" fillId="0" borderId="0">
      <protection locked="0"/>
    </xf>
    <xf numFmtId="40" fontId="4" fillId="0" borderId="0" applyNumberFormat="0">
      <alignment horizontal="right"/>
    </xf>
    <xf numFmtId="289" fontId="165" fillId="0" borderId="0">
      <protection locked="0"/>
    </xf>
    <xf numFmtId="290" fontId="4" fillId="39" borderId="0" applyFont="0" applyFill="0" applyBorder="0" applyAlignment="0"/>
    <xf numFmtId="290" fontId="4" fillId="39" borderId="0" applyFont="0" applyFill="0" applyBorder="0" applyAlignment="0"/>
    <xf numFmtId="291" fontId="35" fillId="0" borderId="0" applyFont="0" applyFill="0" applyBorder="0" applyAlignment="0" applyProtection="0"/>
    <xf numFmtId="291"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289" fontId="165" fillId="0" borderId="0">
      <protection locked="0"/>
    </xf>
    <xf numFmtId="1" fontId="132" fillId="0" borderId="0" applyFont="0" applyFill="0" applyBorder="0" applyAlignment="0" applyProtection="0"/>
    <xf numFmtId="0" fontId="121" fillId="0" borderId="0" applyFill="0" applyBorder="0" applyProtection="0"/>
    <xf numFmtId="0" fontId="193" fillId="0" borderId="0" applyFill="0" applyBorder="0" applyProtection="0">
      <alignment horizontal="left"/>
    </xf>
    <xf numFmtId="0" fontId="4" fillId="40" borderId="0">
      <alignment horizontal="center"/>
      <protection locked="0"/>
    </xf>
    <xf numFmtId="0" fontId="4" fillId="40" borderId="0">
      <alignment horizontal="center"/>
      <protection locked="0"/>
    </xf>
    <xf numFmtId="263" fontId="82" fillId="29" borderId="12" applyFont="0" applyBorder="0" applyAlignment="0" applyProtection="0">
      <alignment vertical="top"/>
    </xf>
    <xf numFmtId="263" fontId="82" fillId="29" borderId="12" applyFont="0" applyBorder="0" applyAlignment="0" applyProtection="0">
      <alignment vertical="top"/>
    </xf>
    <xf numFmtId="9" fontId="194" fillId="0" borderId="0" applyFont="0" applyFill="0" applyBorder="0" applyAlignment="0" applyProtection="0"/>
    <xf numFmtId="292" fontId="35" fillId="0" borderId="0" applyFont="0" applyFill="0" applyBorder="0" applyAlignment="0" applyProtection="0"/>
    <xf numFmtId="293" fontId="35" fillId="0" borderId="0" applyFont="0" applyFill="0" applyBorder="0" applyAlignment="0" applyProtection="0"/>
    <xf numFmtId="293" fontId="35" fillId="0" borderId="0" applyFont="0" applyFill="0" applyBorder="0" applyAlignment="0" applyProtection="0"/>
    <xf numFmtId="294" fontId="35" fillId="0" borderId="0" applyFont="0" applyFill="0" applyBorder="0" applyAlignment="0" applyProtection="0"/>
    <xf numFmtId="294" fontId="35" fillId="0" borderId="0" applyFont="0" applyFill="0" applyBorder="0" applyAlignment="0" applyProtection="0"/>
    <xf numFmtId="292" fontId="35" fillId="0" borderId="0" applyFont="0" applyFill="0" applyBorder="0" applyAlignment="0" applyProtection="0"/>
    <xf numFmtId="292" fontId="35" fillId="0" borderId="0" applyFont="0" applyFill="0" applyBorder="0" applyAlignment="0" applyProtection="0"/>
    <xf numFmtId="292" fontId="35" fillId="0" borderId="0" applyFont="0" applyFill="0" applyBorder="0" applyAlignment="0" applyProtection="0"/>
    <xf numFmtId="295" fontId="90" fillId="0" borderId="0" applyFont="0" applyFill="0" applyBorder="0" applyAlignment="0" applyProtection="0">
      <alignment horizontal="left"/>
    </xf>
    <xf numFmtId="290" fontId="195" fillId="0" borderId="0" applyFont="0" applyFill="0" applyBorder="0" applyAlignment="0" applyProtection="0"/>
    <xf numFmtId="262" fontId="4" fillId="0" borderId="16" applyFont="0" applyFill="0" applyBorder="0" applyAlignment="0" applyProtection="0"/>
    <xf numFmtId="262" fontId="4" fillId="0" borderId="16" applyFont="0" applyFill="0" applyBorder="0" applyAlignment="0" applyProtection="0"/>
    <xf numFmtId="0" fontId="132" fillId="0" borderId="0" applyFont="0" applyFill="0" applyBorder="0" applyAlignment="0" applyProtection="0"/>
    <xf numFmtId="262" fontId="4" fillId="0" borderId="32" applyFont="0" applyFill="0" applyBorder="0" applyAlignment="0" applyProtection="0"/>
    <xf numFmtId="262" fontId="4" fillId="0" borderId="32" applyFont="0" applyFill="0" applyBorder="0" applyAlignment="0" applyProtection="0"/>
    <xf numFmtId="2" fontId="4" fillId="39" borderId="14" applyFill="0" applyBorder="0" applyProtection="0">
      <alignment horizontal="center"/>
    </xf>
    <xf numFmtId="2" fontId="4" fillId="39" borderId="14" applyFill="0" applyBorder="0" applyProtection="0">
      <alignment horizontal="center"/>
    </xf>
    <xf numFmtId="0" fontId="45" fillId="11" borderId="0" applyNumberFormat="0" applyBorder="0" applyAlignment="0" applyProtection="0"/>
    <xf numFmtId="0" fontId="271" fillId="85" borderId="0" applyNumberFormat="0" applyBorder="0" applyAlignment="0" applyProtection="0"/>
    <xf numFmtId="0" fontId="45" fillId="11" borderId="0" applyNumberFormat="0" applyBorder="0" applyAlignment="0" applyProtection="0"/>
    <xf numFmtId="37" fontId="11" fillId="0" borderId="40"/>
    <xf numFmtId="280" fontId="102" fillId="0" borderId="0" applyNumberFormat="0" applyFill="0" applyBorder="0" applyAlignment="0">
      <alignment horizontal="right"/>
      <protection locked="0"/>
    </xf>
    <xf numFmtId="38" fontId="82" fillId="3" borderId="0" applyNumberFormat="0" applyBorder="0" applyAlignment="0" applyProtection="0"/>
    <xf numFmtId="0" fontId="86" fillId="0" borderId="10" applyFill="0" applyProtection="0">
      <alignment horizontal="centerContinuous"/>
    </xf>
    <xf numFmtId="0" fontId="82" fillId="0" borderId="0" applyFill="0" applyBorder="0" applyAlignment="0" applyProtection="0">
      <alignment horizontal="right"/>
    </xf>
    <xf numFmtId="0" fontId="82" fillId="0" borderId="0" applyFill="0" applyBorder="0" applyAlignment="0" applyProtection="0">
      <alignment horizontal="right"/>
    </xf>
    <xf numFmtId="0" fontId="82" fillId="0" borderId="0" applyFill="0" applyBorder="0" applyAlignment="0" applyProtection="0"/>
    <xf numFmtId="0" fontId="82" fillId="0" borderId="0" applyFill="0" applyBorder="0" applyAlignment="0" applyProtection="0"/>
    <xf numFmtId="0" fontId="121" fillId="0" borderId="0" applyFont="0" applyFill="0" applyBorder="0" applyAlignment="0" applyProtection="0"/>
    <xf numFmtId="0" fontId="4" fillId="36" borderId="12" applyNumberFormat="0" applyFont="0" applyBorder="0" applyAlignment="0" applyProtection="0"/>
    <xf numFmtId="196" fontId="4" fillId="39" borderId="12" applyNumberFormat="0" applyFont="0" applyAlignment="0"/>
    <xf numFmtId="196" fontId="4" fillId="39" borderId="12" applyNumberFormat="0" applyFont="0" applyAlignment="0"/>
    <xf numFmtId="0" fontId="163" fillId="0" borderId="0" applyFont="0" applyFill="0" applyBorder="0" applyAlignment="0" applyProtection="0">
      <alignment horizontal="right"/>
    </xf>
    <xf numFmtId="210" fontId="196" fillId="36" borderId="0" applyNumberFormat="0" applyFont="0" applyAlignment="0"/>
    <xf numFmtId="0" fontId="197" fillId="41" borderId="0" applyNumberFormat="0" applyBorder="0" applyProtection="0">
      <alignment horizontal="left" vertical="center"/>
    </xf>
    <xf numFmtId="0" fontId="198" fillId="1" borderId="0" applyNumberFormat="0" applyBorder="0" applyProtection="0">
      <alignment horizontal="left" vertical="center"/>
    </xf>
    <xf numFmtId="0" fontId="199" fillId="0" borderId="0" applyProtection="0">
      <alignment horizontal="right"/>
    </xf>
    <xf numFmtId="37" fontId="200" fillId="3" borderId="41" applyBorder="0">
      <alignment horizontal="left" vertical="center" indent="1"/>
    </xf>
    <xf numFmtId="0" fontId="199" fillId="0" borderId="0" applyProtection="0">
      <alignment horizontal="right"/>
    </xf>
    <xf numFmtId="0" fontId="20" fillId="0" borderId="42" applyNumberFormat="0" applyAlignment="0" applyProtection="0">
      <alignment horizontal="left" vertical="center"/>
    </xf>
    <xf numFmtId="0" fontId="20" fillId="0" borderId="43">
      <alignment horizontal="left" vertical="center"/>
    </xf>
    <xf numFmtId="0" fontId="200" fillId="0" borderId="2" applyNumberFormat="0" applyFill="0">
      <alignment horizontal="centerContinuous" vertical="top"/>
    </xf>
    <xf numFmtId="0" fontId="201" fillId="29" borderId="44" applyNumberFormat="0" applyBorder="0">
      <alignment horizontal="left" vertical="center" indent="1"/>
    </xf>
    <xf numFmtId="0" fontId="202" fillId="0" borderId="0">
      <alignment horizontal="center"/>
    </xf>
    <xf numFmtId="0" fontId="203" fillId="0" borderId="0">
      <alignment horizontal="centerContinuous" vertical="center"/>
    </xf>
    <xf numFmtId="0" fontId="46" fillId="0" borderId="45" applyNumberFormat="0" applyFill="0" applyAlignment="0" applyProtection="0"/>
    <xf numFmtId="0" fontId="272" fillId="0" borderId="102" applyNumberFormat="0" applyFill="0" applyAlignment="0" applyProtection="0"/>
    <xf numFmtId="0" fontId="46" fillId="0" borderId="45" applyNumberFormat="0" applyFill="0" applyAlignment="0" applyProtection="0"/>
    <xf numFmtId="0" fontId="47" fillId="0" borderId="46" applyNumberFormat="0" applyFill="0" applyAlignment="0" applyProtection="0"/>
    <xf numFmtId="0" fontId="273" fillId="0" borderId="103" applyNumberFormat="0" applyFill="0" applyAlignment="0" applyProtection="0"/>
    <xf numFmtId="0" fontId="47" fillId="0" borderId="46" applyNumberFormat="0" applyFill="0" applyAlignment="0" applyProtection="0"/>
    <xf numFmtId="0" fontId="48" fillId="0" borderId="47" applyNumberFormat="0" applyFill="0" applyAlignment="0" applyProtection="0"/>
    <xf numFmtId="0" fontId="274" fillId="0" borderId="104" applyNumberFormat="0" applyFill="0" applyAlignment="0" applyProtection="0"/>
    <xf numFmtId="0" fontId="48" fillId="0" borderId="47" applyNumberFormat="0" applyFill="0" applyAlignment="0" applyProtection="0"/>
    <xf numFmtId="0" fontId="48" fillId="0" borderId="0" applyNumberFormat="0" applyFill="0" applyBorder="0" applyAlignment="0" applyProtection="0"/>
    <xf numFmtId="0" fontId="274" fillId="0" borderId="0" applyNumberFormat="0" applyFill="0" applyBorder="0" applyAlignment="0" applyProtection="0"/>
    <xf numFmtId="0" fontId="48" fillId="0" borderId="0" applyNumberFormat="0" applyFill="0" applyBorder="0" applyAlignment="0" applyProtection="0"/>
    <xf numFmtId="0" fontId="25" fillId="0" borderId="0" applyFill="0" applyAlignment="0" applyProtection="0">
      <protection locked="0"/>
    </xf>
    <xf numFmtId="0" fontId="25" fillId="0" borderId="0" applyFill="0" applyAlignment="0" applyProtection="0">
      <protection locked="0"/>
    </xf>
    <xf numFmtId="180" fontId="204" fillId="0" borderId="0"/>
    <xf numFmtId="180" fontId="205" fillId="0" borderId="0"/>
    <xf numFmtId="0" fontId="206" fillId="0" borderId="2">
      <alignment horizontal="center"/>
    </xf>
    <xf numFmtId="0" fontId="206" fillId="0" borderId="0">
      <alignment horizontal="center"/>
    </xf>
    <xf numFmtId="0" fontId="207" fillId="0" borderId="10" applyFill="0" applyBorder="0" applyProtection="0">
      <alignment horizontal="center" wrapText="1"/>
    </xf>
    <xf numFmtId="0" fontId="207" fillId="0" borderId="0" applyFill="0" applyBorder="0" applyProtection="0">
      <alignment horizontal="left" vertical="top" wrapText="1"/>
    </xf>
    <xf numFmtId="3" fontId="143"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08" fillId="0" borderId="48" applyNumberFormat="0" applyFill="0" applyAlignment="0" applyProtection="0"/>
    <xf numFmtId="0" fontId="85" fillId="0" borderId="0" applyNumberFormat="0" applyFill="0" applyBorder="0" applyAlignment="0" applyProtection="0">
      <alignment vertical="top"/>
      <protection locked="0"/>
    </xf>
    <xf numFmtId="49" fontId="11" fillId="0" borderId="0">
      <alignment horizontal="left"/>
    </xf>
    <xf numFmtId="49" fontId="11" fillId="0" borderId="0">
      <alignment horizontal="left"/>
    </xf>
    <xf numFmtId="49" fontId="84" fillId="0" borderId="0">
      <alignment horizontal="left"/>
    </xf>
    <xf numFmtId="49" fontId="84" fillId="0" borderId="0">
      <alignment horizontal="left"/>
    </xf>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49" fontId="11" fillId="0" borderId="0"/>
    <xf numFmtId="49" fontId="11" fillId="0" borderId="0"/>
    <xf numFmtId="179" fontId="4" fillId="0" borderId="0" applyFont="0" applyFill="0" applyBorder="0" applyAlignment="0" applyProtection="0"/>
    <xf numFmtId="179" fontId="4" fillId="0" borderId="0" applyFont="0" applyFill="0" applyBorder="0" applyAlignment="0" applyProtection="0"/>
    <xf numFmtId="49" fontId="11" fillId="0" borderId="0"/>
    <xf numFmtId="49" fontId="11" fillId="0" borderId="0"/>
    <xf numFmtId="49" fontId="11" fillId="0" borderId="0">
      <alignment vertical="top"/>
    </xf>
    <xf numFmtId="49" fontId="11" fillId="0" borderId="0">
      <alignment vertical="top"/>
    </xf>
    <xf numFmtId="0" fontId="8" fillId="0" borderId="0" applyNumberFormat="0" applyFill="0" applyBorder="0" applyAlignment="0" applyProtection="0">
      <alignment vertical="top"/>
      <protection locked="0"/>
    </xf>
    <xf numFmtId="0" fontId="60" fillId="0" borderId="0" applyNumberFormat="0" applyFill="0" applyBorder="0" applyAlignment="0" applyProtection="0"/>
    <xf numFmtId="0" fontId="209" fillId="5" borderId="0"/>
    <xf numFmtId="0" fontId="99" fillId="0" borderId="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 fillId="0" borderId="0"/>
    <xf numFmtId="10" fontId="82" fillId="39" borderId="12" applyNumberFormat="0" applyBorder="0" applyAlignment="0" applyProtection="0"/>
    <xf numFmtId="0" fontId="49" fillId="14" borderId="27" applyNumberFormat="0" applyAlignment="0" applyProtection="0"/>
    <xf numFmtId="0" fontId="275" fillId="86" borderId="100" applyNumberFormat="0" applyAlignment="0" applyProtection="0"/>
    <xf numFmtId="0" fontId="49" fillId="14" borderId="27" applyNumberFormat="0" applyAlignment="0" applyProtection="0"/>
    <xf numFmtId="0" fontId="210" fillId="0" borderId="0">
      <alignment horizontal="right"/>
    </xf>
    <xf numFmtId="210" fontId="171" fillId="42" borderId="0"/>
    <xf numFmtId="296" fontId="211" fillId="0" borderId="0" applyFill="0" applyBorder="0" applyProtection="0"/>
    <xf numFmtId="297" fontId="211" fillId="0" borderId="0" applyFill="0" applyBorder="0" applyProtection="0"/>
    <xf numFmtId="169" fontId="82" fillId="39" borderId="0" applyFont="0" applyBorder="0" applyAlignment="0" applyProtection="0">
      <protection locked="0"/>
    </xf>
    <xf numFmtId="280" fontId="82" fillId="39" borderId="0" applyFont="0" applyBorder="0" applyAlignment="0" applyProtection="0">
      <protection locked="0"/>
    </xf>
    <xf numFmtId="280" fontId="82" fillId="39" borderId="0" applyFont="0" applyBorder="0" applyAlignment="0" applyProtection="0">
      <protection locked="0"/>
    </xf>
    <xf numFmtId="290" fontId="82" fillId="39" borderId="0" applyFont="0" applyBorder="0" applyAlignment="0">
      <protection locked="0"/>
    </xf>
    <xf numFmtId="290" fontId="82" fillId="39" borderId="0" applyFont="0" applyBorder="0" applyAlignment="0">
      <protection locked="0"/>
    </xf>
    <xf numFmtId="298" fontId="211" fillId="0" borderId="0" applyFill="0" applyBorder="0" applyProtection="0"/>
    <xf numFmtId="0" fontId="82" fillId="39" borderId="0">
      <protection locked="0"/>
    </xf>
    <xf numFmtId="0" fontId="82" fillId="39" borderId="0">
      <protection locked="0"/>
    </xf>
    <xf numFmtId="299" fontId="211" fillId="0" borderId="0" applyFill="0" applyBorder="0" applyProtection="0"/>
    <xf numFmtId="10" fontId="82" fillId="39" borderId="0">
      <protection locked="0"/>
    </xf>
    <xf numFmtId="10" fontId="82" fillId="39" borderId="0">
      <protection locked="0"/>
    </xf>
    <xf numFmtId="0" fontId="82" fillId="39" borderId="0" applyFont="0" applyBorder="0" applyAlignment="0">
      <protection locked="0"/>
    </xf>
    <xf numFmtId="0" fontId="212" fillId="39" borderId="0" applyNumberFormat="0" applyBorder="0" applyAlignment="0">
      <protection locked="0"/>
    </xf>
    <xf numFmtId="0" fontId="213" fillId="15" borderId="0"/>
    <xf numFmtId="196" fontId="82" fillId="39" borderId="0" applyNumberFormat="0" applyFont="0" applyBorder="0" applyAlignment="0" applyProtection="0">
      <alignment horizontal="center"/>
      <protection locked="0"/>
    </xf>
    <xf numFmtId="196" fontId="82" fillId="39" borderId="0" applyNumberFormat="0" applyFont="0" applyBorder="0" applyAlignment="0" applyProtection="0">
      <alignment horizontal="center"/>
      <protection locked="0"/>
    </xf>
    <xf numFmtId="0" fontId="82" fillId="39" borderId="10" applyNumberFormat="0" applyFont="0" applyAlignment="0" applyProtection="0">
      <alignment horizontal="center"/>
      <protection locked="0"/>
    </xf>
    <xf numFmtId="0" fontId="82" fillId="39" borderId="10" applyNumberFormat="0" applyFont="0" applyAlignment="0" applyProtection="0">
      <alignment horizontal="center"/>
      <protection locked="0"/>
    </xf>
    <xf numFmtId="0" fontId="214" fillId="0" borderId="0" applyNumberFormat="0" applyFill="0" applyBorder="0" applyAlignment="0">
      <protection locked="0"/>
    </xf>
    <xf numFmtId="0" fontId="82" fillId="39" borderId="0" applyNumberFormat="0" applyFont="0" applyBorder="0" applyAlignment="0" applyProtection="0">
      <alignment horizontal="center"/>
      <protection locked="0"/>
    </xf>
    <xf numFmtId="0" fontId="82" fillId="39" borderId="0" applyNumberFormat="0" applyFont="0" applyBorder="0" applyAlignment="0" applyProtection="0">
      <alignment horizontal="center"/>
      <protection locked="0"/>
    </xf>
    <xf numFmtId="0" fontId="215" fillId="0" borderId="0" applyNumberFormat="0" applyFill="0" applyBorder="0" applyAlignment="0">
      <protection locked="0"/>
    </xf>
    <xf numFmtId="0" fontId="4" fillId="0" borderId="0" applyFill="0" applyBorder="0" applyAlignment="0">
      <protection locked="0"/>
    </xf>
    <xf numFmtId="0" fontId="4" fillId="0" borderId="0" applyFill="0" applyBorder="0" applyAlignment="0">
      <protection locked="0"/>
    </xf>
    <xf numFmtId="0" fontId="4" fillId="0" borderId="0" applyFill="0" applyBorder="0">
      <alignment horizontal="right"/>
      <protection locked="0"/>
    </xf>
    <xf numFmtId="0" fontId="4" fillId="0" borderId="0" applyFill="0" applyBorder="0">
      <alignment horizontal="right"/>
      <protection locked="0"/>
    </xf>
    <xf numFmtId="0" fontId="216" fillId="0" borderId="0"/>
    <xf numFmtId="300" fontId="4" fillId="0" borderId="0" applyFill="0" applyBorder="0">
      <alignment horizontal="right"/>
      <protection locked="0"/>
    </xf>
    <xf numFmtId="0" fontId="11" fillId="43" borderId="35">
      <alignment horizontal="left" vertical="center" wrapText="1"/>
    </xf>
    <xf numFmtId="0" fontId="4" fillId="0" borderId="0" applyFont="0" applyFill="0" applyBorder="0" applyAlignment="0" applyProtection="0"/>
    <xf numFmtId="0" fontId="4" fillId="0" borderId="0" applyFont="0" applyFill="0" applyBorder="0" applyAlignment="0" applyProtection="0"/>
    <xf numFmtId="238" fontId="19" fillId="3" borderId="0" applyFont="0">
      <alignment horizontal="center"/>
    </xf>
    <xf numFmtId="238" fontId="19" fillId="3" borderId="0" applyFont="0">
      <alignment horizontal="center"/>
    </xf>
    <xf numFmtId="210" fontId="217" fillId="0" borderId="0" applyNumberFormat="0" applyFill="0" applyBorder="0" applyAlignment="0" applyProtection="0"/>
    <xf numFmtId="210" fontId="217" fillId="0" borderId="0" applyNumberFormat="0" applyFill="0" applyBorder="0" applyAlignment="0" applyProtection="0"/>
    <xf numFmtId="210" fontId="217" fillId="0" borderId="0" applyNumberFormat="0" applyFill="0" applyBorder="0" applyAlignment="0" applyProtection="0"/>
    <xf numFmtId="210" fontId="217" fillId="0" borderId="0" applyNumberFormat="0" applyFill="0" applyBorder="0" applyAlignment="0" applyProtection="0"/>
    <xf numFmtId="210" fontId="217" fillId="0" borderId="0" applyNumberFormat="0" applyFill="0" applyBorder="0" applyAlignment="0" applyProtection="0"/>
    <xf numFmtId="0" fontId="217" fillId="0" borderId="0" applyNumberFormat="0" applyFill="0" applyBorder="0" applyAlignment="0" applyProtection="0"/>
    <xf numFmtId="301" fontId="4" fillId="0" borderId="0" applyFont="0" applyFill="0" applyBorder="0" applyAlignment="0" applyProtection="0"/>
    <xf numFmtId="302" fontId="4" fillId="0" borderId="0" applyFont="0" applyFill="0" applyBorder="0" applyAlignment="0" applyProtection="0"/>
    <xf numFmtId="0" fontId="218" fillId="0" borderId="0" applyNumberFormat="0" applyFill="0" applyBorder="0" applyProtection="0">
      <alignment horizontal="left" vertical="center"/>
    </xf>
    <xf numFmtId="303" fontId="102" fillId="0" borderId="0" applyFont="0" applyFill="0" applyBorder="0" applyAlignment="0" applyProtection="0">
      <alignment horizontal="left"/>
    </xf>
    <xf numFmtId="245" fontId="102" fillId="0" borderId="0" applyFont="0" applyFill="0" applyBorder="0" applyAlignment="0" applyProtection="0">
      <alignment horizontal="right"/>
    </xf>
    <xf numFmtId="234" fontId="105" fillId="0" borderId="0" applyFont="0" applyFill="0" applyBorder="0" applyAlignment="0" applyProtection="0">
      <alignment horizontal="right"/>
    </xf>
    <xf numFmtId="234" fontId="105" fillId="0" borderId="0" applyFont="0" applyFill="0" applyBorder="0" applyAlignment="0" applyProtection="0">
      <alignment horizontal="right"/>
    </xf>
    <xf numFmtId="0" fontId="105" fillId="0" borderId="0"/>
    <xf numFmtId="0" fontId="105" fillId="0" borderId="0"/>
    <xf numFmtId="291" fontId="102" fillId="0" borderId="0" applyNumberFormat="0"/>
    <xf numFmtId="0" fontId="219" fillId="44" borderId="35"/>
    <xf numFmtId="260" fontId="99" fillId="0" borderId="0">
      <alignment horizontal="left"/>
    </xf>
    <xf numFmtId="0" fontId="220" fillId="0" borderId="0" applyNumberFormat="0">
      <alignment horizontal="left"/>
    </xf>
    <xf numFmtId="0" fontId="4" fillId="0" borderId="0"/>
    <xf numFmtId="0" fontId="4" fillId="0" borderId="0"/>
    <xf numFmtId="0" fontId="221" fillId="0" borderId="0" applyNumberFormat="0" applyFill="0" applyBorder="0" applyAlignment="0" applyProtection="0">
      <alignment vertical="top"/>
      <protection locked="0"/>
    </xf>
    <xf numFmtId="1" fontId="82" fillId="0" borderId="10" applyNumberFormat="0" applyFont="0" applyFill="0" applyAlignment="0" applyProtection="0">
      <alignment horizontal="center"/>
    </xf>
    <xf numFmtId="1" fontId="82" fillId="0" borderId="10" applyNumberFormat="0" applyFont="0" applyFill="0" applyAlignment="0" applyProtection="0">
      <alignment horizontal="center"/>
    </xf>
    <xf numFmtId="204" fontId="4" fillId="0" borderId="0" applyFont="0" applyFill="0" applyBorder="0" applyAlignment="0" applyProtection="0"/>
    <xf numFmtId="204" fontId="4" fillId="0" borderId="0" applyFont="0" applyFill="0" applyBorder="0" applyAlignment="0" applyProtection="0"/>
    <xf numFmtId="2" fontId="4" fillId="0" borderId="0" applyNumberFormat="0" applyBorder="0">
      <alignment horizontal="left"/>
    </xf>
    <xf numFmtId="2" fontId="4" fillId="0" borderId="0" applyNumberFormat="0" applyBorder="0">
      <alignment horizontal="left"/>
    </xf>
    <xf numFmtId="1" fontId="82" fillId="0" borderId="20" applyNumberFormat="0" applyFont="0" applyFill="0" applyProtection="0">
      <alignment horizontal="center"/>
    </xf>
    <xf numFmtId="1" fontId="82" fillId="0" borderId="20" applyNumberFormat="0" applyFont="0" applyFill="0" applyProtection="0">
      <alignment horizontal="center"/>
    </xf>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0" fontId="4" fillId="0" borderId="0" applyFill="0" applyBorder="0" applyAlignment="0"/>
    <xf numFmtId="256" fontId="4" fillId="0" borderId="0" applyFill="0" applyBorder="0" applyAlignment="0"/>
    <xf numFmtId="256" fontId="4" fillId="0" borderId="0" applyFill="0" applyBorder="0" applyAlignment="0"/>
    <xf numFmtId="0" fontId="50" fillId="0" borderId="30" applyNumberFormat="0" applyFill="0" applyAlignment="0" applyProtection="0"/>
    <xf numFmtId="0" fontId="276" fillId="0" borderId="105" applyNumberFormat="0" applyFill="0" applyAlignment="0" applyProtection="0"/>
    <xf numFmtId="0" fontId="50" fillId="0" borderId="30" applyNumberFormat="0" applyFill="0" applyAlignment="0" applyProtection="0"/>
    <xf numFmtId="0" fontId="222" fillId="45" borderId="0"/>
    <xf numFmtId="0" fontId="4" fillId="0" borderId="0">
      <alignment horizontal="left"/>
    </xf>
    <xf numFmtId="0" fontId="4" fillId="0" borderId="0">
      <alignment horizontal="left"/>
    </xf>
    <xf numFmtId="0" fontId="4" fillId="3" borderId="0"/>
    <xf numFmtId="0" fontId="4" fillId="3" borderId="0"/>
    <xf numFmtId="37" fontId="123" fillId="29" borderId="0"/>
    <xf numFmtId="304" fontId="102" fillId="0" borderId="0" applyFont="0" applyFill="0" applyBorder="0" applyAlignment="0" applyProtection="0">
      <alignment horizontal="right"/>
    </xf>
    <xf numFmtId="305" fontId="102" fillId="0" borderId="0" applyFont="0" applyFill="0" applyBorder="0" applyAlignment="0" applyProtection="0">
      <alignment horizontal="right"/>
    </xf>
    <xf numFmtId="306" fontId="102" fillId="0" borderId="0" applyFont="0" applyFill="0" applyBorder="0" applyAlignment="0" applyProtection="0">
      <alignment horizontal="right"/>
    </xf>
    <xf numFmtId="0" fontId="223" fillId="0" borderId="16">
      <alignment horizontal="left"/>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4" fillId="0" borderId="0" applyNumberFormat="0" applyFill="0" applyBorder="0" applyAlignment="0" applyProtection="0"/>
    <xf numFmtId="286" fontId="82" fillId="0" borderId="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3" fontId="4" fillId="0" borderId="0" applyFont="0" applyFill="0" applyBorder="0" applyAlignment="0" applyProtection="0"/>
    <xf numFmtId="38" fontId="103" fillId="0" borderId="0" applyFont="0" applyFill="0" applyBorder="0" applyAlignment="0" applyProtection="0"/>
    <xf numFmtId="40" fontId="103" fillId="0" borderId="0" applyFont="0" applyFill="0" applyBorder="0" applyAlignment="0" applyProtection="0"/>
    <xf numFmtId="181" fontId="35" fillId="0" borderId="0"/>
    <xf numFmtId="181" fontId="35" fillId="0" borderId="0"/>
    <xf numFmtId="0" fontId="4" fillId="0" borderId="10" applyFont="0" applyFill="0" applyBorder="0" applyAlignment="0" applyProtection="0">
      <protection locked="0"/>
    </xf>
    <xf numFmtId="0" fontId="4" fillId="0" borderId="10" applyFont="0" applyFill="0" applyBorder="0" applyAlignment="0" applyProtection="0">
      <protection locked="0"/>
    </xf>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34" fontId="123"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219" fillId="0" borderId="2"/>
    <xf numFmtId="182" fontId="57" fillId="0" borderId="0" applyFont="0" applyFill="0" applyBorder="0" applyAlignment="0" applyProtection="0"/>
    <xf numFmtId="183" fontId="57" fillId="0" borderId="0" applyFont="0" applyFill="0" applyBorder="0" applyAlignment="0" applyProtection="0"/>
    <xf numFmtId="283" fontId="102" fillId="0" borderId="0">
      <alignment horizontal="center"/>
    </xf>
    <xf numFmtId="307" fontId="35" fillId="0" borderId="0" applyFont="0" applyFill="0" applyBorder="0" applyAlignment="0" applyProtection="0"/>
    <xf numFmtId="169" fontId="103" fillId="0" borderId="0" applyFont="0" applyFill="0" applyBorder="0" applyAlignment="0" applyProtection="0"/>
    <xf numFmtId="308" fontId="4" fillId="0" borderId="0" applyFont="0" applyFill="0" applyBorder="0" applyAlignment="0" applyProtection="0"/>
    <xf numFmtId="309" fontId="4" fillId="0" borderId="0" applyFont="0" applyFill="0" applyBorder="0" applyAlignment="0" applyProtection="0"/>
    <xf numFmtId="17" fontId="180" fillId="0" borderId="0" applyFont="0" applyFill="0" applyBorder="0">
      <alignment horizontal="right"/>
    </xf>
    <xf numFmtId="17" fontId="181" fillId="0" borderId="0" applyFont="0" applyFill="0" applyBorder="0" applyAlignment="0" applyProtection="0">
      <alignment horizontal="center"/>
    </xf>
    <xf numFmtId="0" fontId="102" fillId="0" borderId="0" applyFont="0" applyFill="0" applyBorder="0" applyAlignment="0" applyProtection="0"/>
    <xf numFmtId="254" fontId="102" fillId="0" borderId="0" applyFont="0" applyFill="0" applyBorder="0" applyAlignment="0" applyProtection="0"/>
    <xf numFmtId="189" fontId="58" fillId="46" borderId="49">
      <alignment horizontal="right" vertical="center"/>
    </xf>
    <xf numFmtId="310" fontId="35" fillId="0" borderId="10" applyFont="0" applyFill="0" applyBorder="0" applyProtection="0"/>
    <xf numFmtId="310" fontId="35" fillId="0" borderId="10" applyFont="0" applyFill="0" applyBorder="0" applyProtection="0"/>
    <xf numFmtId="0" fontId="35" fillId="0" borderId="10" applyFont="0" applyFill="0" applyBorder="0" applyAlignment="0" applyProtection="0"/>
    <xf numFmtId="0" fontId="35" fillId="0" borderId="10" applyFont="0" applyFill="0" applyBorder="0" applyAlignment="0" applyProtection="0"/>
    <xf numFmtId="298" fontId="163" fillId="0" borderId="0" applyFill="0" applyBorder="0" applyProtection="0">
      <alignment horizontal="right"/>
    </xf>
    <xf numFmtId="310" fontId="35" fillId="0" borderId="0" applyFont="0" applyFill="0" applyBorder="0" applyAlignment="0" applyProtection="0"/>
    <xf numFmtId="310"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2" fontId="123" fillId="0" borderId="0" applyFont="0" applyFill="0" applyBorder="0" applyAlignment="0" applyProtection="0"/>
    <xf numFmtId="312" fontId="123" fillId="0" borderId="0" applyFont="0" applyFill="0" applyBorder="0" applyAlignment="0" applyProtection="0"/>
    <xf numFmtId="313" fontId="99"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313" fontId="99" fillId="0" borderId="0" applyFont="0" applyFill="0" applyBorder="0" applyAlignment="0" applyProtection="0"/>
    <xf numFmtId="313" fontId="99" fillId="0" borderId="0" applyFont="0" applyFill="0" applyBorder="0" applyAlignment="0" applyProtection="0"/>
    <xf numFmtId="313" fontId="99" fillId="0" borderId="0" applyFont="0" applyFill="0" applyBorder="0" applyAlignment="0" applyProtection="0"/>
    <xf numFmtId="263" fontId="35" fillId="0" borderId="0" applyFont="0" applyFill="0" applyBorder="0" applyAlignment="0" applyProtection="0"/>
    <xf numFmtId="314" fontId="123" fillId="0" borderId="0" applyFont="0" applyFill="0" applyBorder="0" applyAlignment="0" applyProtection="0"/>
    <xf numFmtId="315" fontId="123" fillId="0" borderId="0" applyFont="0" applyFill="0" applyBorder="0" applyAlignment="0" applyProtection="0"/>
    <xf numFmtId="315" fontId="123" fillId="0" borderId="0" applyFont="0" applyFill="0" applyBorder="0" applyAlignment="0" applyProtection="0"/>
    <xf numFmtId="314" fontId="123" fillId="0" borderId="0" applyFont="0" applyFill="0" applyBorder="0" applyAlignment="0" applyProtection="0"/>
    <xf numFmtId="314" fontId="123" fillId="0" borderId="0" applyFont="0" applyFill="0" applyBorder="0" applyAlignment="0" applyProtection="0"/>
    <xf numFmtId="314" fontId="123" fillId="0" borderId="0" applyFont="0" applyFill="0" applyBorder="0" applyAlignment="0" applyProtection="0"/>
    <xf numFmtId="189" fontId="35" fillId="0" borderId="0" applyFill="0" applyBorder="0" applyProtection="0">
      <alignment horizontal="right"/>
    </xf>
    <xf numFmtId="316" fontId="4" fillId="0" borderId="0"/>
    <xf numFmtId="0" fontId="121" fillId="0" borderId="0"/>
    <xf numFmtId="317" fontId="163" fillId="0" borderId="0" applyFont="0" applyFill="0" applyBorder="0" applyAlignment="0" applyProtection="0">
      <alignment horizontal="right"/>
    </xf>
    <xf numFmtId="0" fontId="4" fillId="0" borderId="0">
      <alignment horizontal="center"/>
    </xf>
    <xf numFmtId="0" fontId="4" fillId="0" borderId="0">
      <alignment horizontal="center"/>
    </xf>
    <xf numFmtId="261" fontId="213" fillId="47" borderId="0" applyNumberFormat="0">
      <alignment horizontal="right"/>
    </xf>
    <xf numFmtId="234" fontId="123" fillId="6" borderId="0"/>
    <xf numFmtId="232" fontId="123" fillId="0" borderId="0" applyNumberFormat="0" applyFill="0" applyBorder="0"/>
    <xf numFmtId="235" fontId="225" fillId="0" borderId="50">
      <alignment horizontal="right"/>
    </xf>
    <xf numFmtId="232" fontId="123" fillId="0" borderId="0" applyNumberFormat="0" applyFill="0" applyBorder="0"/>
    <xf numFmtId="234" fontId="123" fillId="0" borderId="0"/>
    <xf numFmtId="228" fontId="4" fillId="0" borderId="51">
      <alignment horizontal="center"/>
    </xf>
    <xf numFmtId="210" fontId="4" fillId="0" borderId="0" applyFont="0" applyFill="0" applyBorder="0" applyAlignment="0" applyProtection="0"/>
    <xf numFmtId="21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32" fontId="4" fillId="0" borderId="0" applyFont="0" applyFill="0" applyBorder="0" applyAlignment="0" applyProtection="0"/>
    <xf numFmtId="235" fontId="226" fillId="6" borderId="16">
      <alignment horizontal="right" vertical="center"/>
    </xf>
    <xf numFmtId="243" fontId="123" fillId="0" borderId="0" applyNumberFormat="0" applyFont="0" applyAlignment="0">
      <alignment horizontal="right"/>
    </xf>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4" fontId="123" fillId="3" borderId="0"/>
    <xf numFmtId="235" fontId="226" fillId="6" borderId="16">
      <alignment horizontal="right" vertical="center"/>
    </xf>
    <xf numFmtId="232" fontId="4" fillId="0" borderId="0" applyFont="0" applyFill="0" applyBorder="0" applyAlignment="0" applyProtection="0"/>
    <xf numFmtId="234" fontId="123" fillId="6" borderId="8"/>
    <xf numFmtId="232" fontId="122" fillId="0" borderId="0"/>
    <xf numFmtId="235" fontId="124" fillId="0" borderId="0" applyFont="0" applyFill="0" applyBorder="0">
      <alignment horizontal="right"/>
    </xf>
    <xf numFmtId="37" fontId="123" fillId="0" borderId="0">
      <alignment horizontal="center"/>
    </xf>
    <xf numFmtId="318" fontId="4" fillId="0" borderId="0" applyFont="0" applyFill="0" applyBorder="0" applyAlignment="0" applyProtection="0"/>
    <xf numFmtId="318" fontId="4" fillId="0" borderId="0" applyFont="0" applyFill="0" applyBorder="0" applyAlignment="0" applyProtection="0"/>
    <xf numFmtId="235" fontId="90" fillId="6" borderId="16">
      <alignment horizontal="right"/>
    </xf>
    <xf numFmtId="234" fontId="35" fillId="0" borderId="0"/>
    <xf numFmtId="234" fontId="35" fillId="0" borderId="0"/>
    <xf numFmtId="319" fontId="35" fillId="0" borderId="0" applyFont="0"/>
    <xf numFmtId="319" fontId="35" fillId="0" borderId="0" applyFont="0"/>
    <xf numFmtId="234" fontId="123" fillId="0" borderId="0"/>
    <xf numFmtId="319" fontId="227"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320" fontId="91" fillId="0" borderId="0"/>
    <xf numFmtId="247" fontId="139" fillId="0" borderId="0" applyNumberFormat="0" applyFont="0" applyBorder="0"/>
    <xf numFmtId="321" fontId="228" fillId="0" borderId="0" applyFont="0" applyFill="0" applyBorder="0" applyAlignment="0" applyProtection="0"/>
    <xf numFmtId="234" fontId="123" fillId="6" borderId="0"/>
    <xf numFmtId="322" fontId="228" fillId="0" borderId="0" applyFont="0" applyFill="0" applyBorder="0" applyAlignment="0" applyProtection="0"/>
    <xf numFmtId="234" fontId="35" fillId="0" borderId="0"/>
    <xf numFmtId="234" fontId="35" fillId="0" borderId="0"/>
    <xf numFmtId="0" fontId="4" fillId="0" borderId="0" applyFont="0" applyFill="0" applyBorder="0" applyAlignment="0" applyProtection="0"/>
    <xf numFmtId="0" fontId="4" fillId="0" borderId="0" applyFont="0" applyFill="0" applyBorder="0" applyAlignment="0" applyProtection="0"/>
    <xf numFmtId="322" fontId="123" fillId="6" borderId="0"/>
    <xf numFmtId="234" fontId="123" fillId="0" borderId="0"/>
    <xf numFmtId="0" fontId="82" fillId="3" borderId="0" applyFont="0" applyBorder="0" applyAlignment="0" applyProtection="0">
      <alignment horizontal="right"/>
      <protection hidden="1"/>
    </xf>
    <xf numFmtId="0" fontId="82" fillId="3" borderId="0" applyFont="0" applyBorder="0" applyAlignment="0" applyProtection="0">
      <alignment horizontal="right"/>
      <protection hidden="1"/>
    </xf>
    <xf numFmtId="0" fontId="229" fillId="0" borderId="0"/>
    <xf numFmtId="0" fontId="51" fillId="4" borderId="0" applyNumberFormat="0" applyBorder="0" applyAlignment="0" applyProtection="0"/>
    <xf numFmtId="0" fontId="51" fillId="4" borderId="0" applyNumberFormat="0" applyBorder="0" applyAlignment="0" applyProtection="0"/>
    <xf numFmtId="0" fontId="277" fillId="87" borderId="0" applyNumberFormat="0" applyBorder="0" applyAlignment="0" applyProtection="0"/>
    <xf numFmtId="0" fontId="51" fillId="4" borderId="0" applyNumberFormat="0" applyBorder="0" applyAlignment="0" applyProtection="0"/>
    <xf numFmtId="40" fontId="11" fillId="0" borderId="0" applyFont="0" applyFill="0" applyBorder="0" applyAlignment="0" applyProtection="0">
      <alignment horizontal="center"/>
    </xf>
    <xf numFmtId="40" fontId="11" fillId="0" borderId="0" applyFont="0" applyFill="0" applyBorder="0" applyAlignment="0" applyProtection="0">
      <alignment horizontal="center"/>
    </xf>
    <xf numFmtId="0" fontId="230" fillId="48" borderId="0"/>
    <xf numFmtId="0" fontId="93" fillId="47" borderId="0"/>
    <xf numFmtId="0" fontId="93" fillId="47" borderId="0"/>
    <xf numFmtId="0" fontId="231" fillId="0" borderId="0"/>
    <xf numFmtId="235" fontId="232" fillId="0" borderId="0" applyNumberFormat="0" applyFont="0" applyAlignment="0">
      <alignment horizontal="center"/>
    </xf>
    <xf numFmtId="319" fontId="122" fillId="0" borderId="10"/>
    <xf numFmtId="243" fontId="123" fillId="0" borderId="0">
      <alignment horizontal="centerContinuous"/>
    </xf>
    <xf numFmtId="37" fontId="123" fillId="0" borderId="0">
      <alignment horizontal="center"/>
    </xf>
    <xf numFmtId="321" fontId="123" fillId="0" borderId="0"/>
    <xf numFmtId="321" fontId="123" fillId="0" borderId="0"/>
    <xf numFmtId="234" fontId="225" fillId="6" borderId="0"/>
    <xf numFmtId="235" fontId="225" fillId="0" borderId="0">
      <alignment horizontal="right"/>
    </xf>
    <xf numFmtId="0" fontId="91" fillId="0" borderId="0" applyNumberFormat="0" applyFill="0" applyAlignment="0" applyProtection="0"/>
    <xf numFmtId="0" fontId="91" fillId="0" borderId="0" applyNumberFormat="0" applyFill="0" applyAlignment="0" applyProtection="0"/>
    <xf numFmtId="0" fontId="213" fillId="0" borderId="0"/>
    <xf numFmtId="0" fontId="213" fillId="0" borderId="0"/>
    <xf numFmtId="37" fontId="233" fillId="0" borderId="0"/>
    <xf numFmtId="235" fontId="225" fillId="0" borderId="0">
      <alignment horizontal="right"/>
    </xf>
    <xf numFmtId="0" fontId="4" fillId="0" borderId="0"/>
    <xf numFmtId="0" fontId="4" fillId="0" borderId="0"/>
    <xf numFmtId="0" fontId="234" fillId="3" borderId="0">
      <alignment horizontal="left" indent="1"/>
    </xf>
    <xf numFmtId="0" fontId="235" fillId="0" borderId="0"/>
    <xf numFmtId="323" fontId="102" fillId="0" borderId="0" applyFont="0">
      <alignment horizontal="right"/>
    </xf>
    <xf numFmtId="0" fontId="236" fillId="0" borderId="0"/>
    <xf numFmtId="0" fontId="171" fillId="0" borderId="0"/>
    <xf numFmtId="0" fontId="171" fillId="0" borderId="0"/>
    <xf numFmtId="0" fontId="171" fillId="0" borderId="0"/>
    <xf numFmtId="0" fontId="171" fillId="0" borderId="0"/>
    <xf numFmtId="37" fontId="235" fillId="0" borderId="0"/>
    <xf numFmtId="0" fontId="169" fillId="0" borderId="0"/>
    <xf numFmtId="38" fontId="82" fillId="0" borderId="0" applyFont="0" applyFill="0" applyBorder="0" applyAlignment="0"/>
    <xf numFmtId="38" fontId="82" fillId="0" borderId="0" applyFont="0" applyFill="0" applyBorder="0" applyAlignment="0"/>
    <xf numFmtId="0" fontId="4" fillId="0" borderId="0" applyFont="0" applyFill="0" applyBorder="0" applyAlignment="0"/>
    <xf numFmtId="0" fontId="4" fillId="0" borderId="0" applyFont="0" applyFill="0" applyBorder="0" applyAlignment="0"/>
    <xf numFmtId="40" fontId="82" fillId="0" borderId="0" applyFont="0" applyFill="0" applyBorder="0" applyAlignment="0"/>
    <xf numFmtId="40" fontId="82" fillId="0" borderId="0" applyFont="0" applyFill="0" applyBorder="0" applyAlignment="0"/>
    <xf numFmtId="0" fontId="82" fillId="0" borderId="0" applyFont="0" applyFill="0" applyBorder="0" applyAlignment="0"/>
    <xf numFmtId="0" fontId="82" fillId="0" borderId="0" applyFont="0" applyFill="0" applyBorder="0" applyAlignment="0"/>
    <xf numFmtId="0" fontId="83" fillId="0" borderId="0"/>
    <xf numFmtId="0" fontId="278" fillId="0" borderId="0"/>
    <xf numFmtId="0" fontId="4" fillId="0" borderId="0"/>
    <xf numFmtId="0" fontId="81" fillId="0" borderId="0"/>
    <xf numFmtId="0" fontId="81" fillId="0" borderId="0"/>
    <xf numFmtId="0" fontId="269" fillId="0" borderId="0"/>
    <xf numFmtId="0" fontId="269" fillId="0" borderId="0"/>
    <xf numFmtId="0" fontId="34" fillId="0" borderId="0"/>
    <xf numFmtId="0" fontId="4" fillId="0" borderId="0"/>
    <xf numFmtId="186" fontId="19" fillId="0" borderId="0" applyFill="0" applyBorder="0" applyAlignment="0" applyProtection="0"/>
    <xf numFmtId="0" fontId="4" fillId="0" borderId="0"/>
    <xf numFmtId="0" fontId="56" fillId="0" borderId="0"/>
    <xf numFmtId="0" fontId="264" fillId="0" borderId="0"/>
    <xf numFmtId="0" fontId="278" fillId="0" borderId="0"/>
    <xf numFmtId="0" fontId="264" fillId="0" borderId="0"/>
    <xf numFmtId="0" fontId="264" fillId="0" borderId="0"/>
    <xf numFmtId="0" fontId="264" fillId="0" borderId="0"/>
    <xf numFmtId="0" fontId="4" fillId="0" borderId="0"/>
    <xf numFmtId="0" fontId="65" fillId="0" borderId="0"/>
    <xf numFmtId="0" fontId="4" fillId="0" borderId="0"/>
    <xf numFmtId="0" fontId="264" fillId="0" borderId="0"/>
    <xf numFmtId="0" fontId="264" fillId="0" borderId="0"/>
    <xf numFmtId="0" fontId="264" fillId="0" borderId="0"/>
    <xf numFmtId="0" fontId="264" fillId="0" borderId="0"/>
    <xf numFmtId="0" fontId="264" fillId="0" borderId="0"/>
    <xf numFmtId="0" fontId="4" fillId="0" borderId="0"/>
    <xf numFmtId="0" fontId="3" fillId="0" borderId="0"/>
    <xf numFmtId="0" fontId="4" fillId="0" borderId="0"/>
    <xf numFmtId="0" fontId="35" fillId="0" borderId="0"/>
    <xf numFmtId="0" fontId="4" fillId="0" borderId="0"/>
    <xf numFmtId="0" fontId="4" fillId="0" borderId="0"/>
    <xf numFmtId="0" fontId="35" fillId="0" borderId="0"/>
    <xf numFmtId="0" fontId="4" fillId="0" borderId="0"/>
    <xf numFmtId="0" fontId="83" fillId="0" borderId="0"/>
    <xf numFmtId="0" fontId="4" fillId="0" borderId="0"/>
    <xf numFmtId="0" fontId="89" fillId="0" borderId="0" applyNumberFormat="0" applyFill="0" applyBorder="0" applyAlignment="0" applyProtection="0"/>
    <xf numFmtId="0" fontId="89" fillId="0" borderId="0" applyNumberFormat="0" applyFill="0" applyBorder="0" applyAlignment="0" applyProtection="0"/>
    <xf numFmtId="1" fontId="181" fillId="0" borderId="0" applyFont="0" applyFill="0" applyBorder="0" applyAlignment="0" applyProtection="0">
      <alignment horizontal="center"/>
    </xf>
    <xf numFmtId="0" fontId="82" fillId="0" borderId="0" applyFont="0" applyFill="0" applyBorder="0" applyAlignment="0" applyProtection="0"/>
    <xf numFmtId="0" fontId="82" fillId="0" borderId="0" applyFont="0" applyFill="0" applyBorder="0" applyAlignment="0" applyProtection="0"/>
    <xf numFmtId="0" fontId="5" fillId="0" borderId="0"/>
    <xf numFmtId="0" fontId="16" fillId="0" borderId="0"/>
    <xf numFmtId="0" fontId="34" fillId="0" borderId="0"/>
    <xf numFmtId="0" fontId="4" fillId="0" borderId="0"/>
    <xf numFmtId="0" fontId="4" fillId="0" borderId="0">
      <alignment horizontal="right"/>
    </xf>
    <xf numFmtId="0" fontId="4" fillId="0" borderId="0">
      <alignment horizontal="right"/>
    </xf>
    <xf numFmtId="0" fontId="82" fillId="0" borderId="0"/>
    <xf numFmtId="0" fontId="82" fillId="0" borderId="0"/>
    <xf numFmtId="40" fontId="82" fillId="0" borderId="0"/>
    <xf numFmtId="40" fontId="82" fillId="0" borderId="0"/>
    <xf numFmtId="0" fontId="4" fillId="0" borderId="0"/>
    <xf numFmtId="0" fontId="4" fillId="0" borderId="0"/>
    <xf numFmtId="38" fontId="4" fillId="0" borderId="0"/>
    <xf numFmtId="38" fontId="4" fillId="0" borderId="0"/>
    <xf numFmtId="210" fontId="4" fillId="0" borderId="0">
      <alignment horizontal="left"/>
      <protection locked="0"/>
    </xf>
    <xf numFmtId="210" fontId="4" fillId="0" borderId="0">
      <alignment horizontal="left"/>
      <protection locked="0"/>
    </xf>
    <xf numFmtId="210" fontId="4" fillId="0" borderId="0">
      <alignment horizontal="left"/>
      <protection locked="0"/>
    </xf>
    <xf numFmtId="210" fontId="4" fillId="0" borderId="0">
      <alignment horizontal="left"/>
      <protection locked="0"/>
    </xf>
    <xf numFmtId="0" fontId="4" fillId="0" borderId="0"/>
    <xf numFmtId="0" fontId="4" fillId="0" borderId="0"/>
    <xf numFmtId="0" fontId="4" fillId="0" borderId="0"/>
    <xf numFmtId="0" fontId="264" fillId="0" borderId="0"/>
    <xf numFmtId="0" fontId="4" fillId="0" borderId="0"/>
    <xf numFmtId="0" fontId="264" fillId="0" borderId="0"/>
    <xf numFmtId="0" fontId="16" fillId="0" borderId="0"/>
    <xf numFmtId="260" fontId="223" fillId="0" borderId="0">
      <alignment horizontal="right"/>
    </xf>
    <xf numFmtId="0" fontId="181" fillId="0" borderId="0"/>
    <xf numFmtId="0" fontId="121" fillId="0" borderId="0" applyFill="0" applyBorder="0" applyAlignment="0" applyProtection="0"/>
    <xf numFmtId="39" fontId="82" fillId="0" borderId="0"/>
    <xf numFmtId="39" fontId="82" fillId="0" borderId="0"/>
    <xf numFmtId="0" fontId="35" fillId="0" borderId="0"/>
    <xf numFmtId="40" fontId="4" fillId="0" borderId="0" applyBorder="0">
      <alignment horizontal="right"/>
    </xf>
    <xf numFmtId="40" fontId="4" fillId="0" borderId="0" applyBorder="0">
      <alignment horizontal="right"/>
    </xf>
    <xf numFmtId="0" fontId="4" fillId="49" borderId="52" applyNumberFormat="0" applyFont="0" applyAlignment="0" applyProtection="0"/>
    <xf numFmtId="0" fontId="4" fillId="49" borderId="52" applyNumberFormat="0" applyFont="0" applyAlignment="0" applyProtection="0"/>
    <xf numFmtId="0" fontId="57"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3" fillId="49" borderId="52" applyNumberFormat="0" applyFont="0" applyAlignment="0" applyProtection="0"/>
    <xf numFmtId="0" fontId="4" fillId="49" borderId="52" applyNumberFormat="0" applyFont="0" applyAlignment="0" applyProtection="0"/>
    <xf numFmtId="0" fontId="264" fillId="88" borderId="106" applyNumberFormat="0" applyFont="0" applyAlignment="0" applyProtection="0"/>
    <xf numFmtId="0" fontId="264" fillId="88" borderId="106" applyNumberFormat="0" applyFont="0" applyAlignment="0" applyProtection="0"/>
    <xf numFmtId="0" fontId="3" fillId="49" borderId="52" applyNumberFormat="0" applyFont="0" applyAlignment="0" applyProtection="0"/>
    <xf numFmtId="286" fontId="82" fillId="0" borderId="0" applyFont="0" applyFill="0" applyBorder="0" applyAlignment="0" applyProtection="0"/>
    <xf numFmtId="210" fontId="82" fillId="0" borderId="0"/>
    <xf numFmtId="210" fontId="96" fillId="0" borderId="0">
      <protection locked="0"/>
    </xf>
    <xf numFmtId="260" fontId="99" fillId="0" borderId="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83"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0" fontId="4" fillId="0" borderId="0" applyFont="0" applyFill="0" applyBorder="0" applyAlignment="0" applyProtection="0">
      <alignment horizontal="center"/>
    </xf>
    <xf numFmtId="40" fontId="4" fillId="0" borderId="0" applyFont="0" applyFill="0" applyBorder="0" applyAlignment="0" applyProtection="0">
      <alignment horizontal="center"/>
    </xf>
    <xf numFmtId="37" fontId="123" fillId="0" borderId="0">
      <alignment horizontal="center"/>
    </xf>
    <xf numFmtId="234" fontId="35" fillId="0" borderId="9"/>
    <xf numFmtId="40" fontId="237" fillId="0" borderId="0" applyFont="0" applyFill="0" applyBorder="0" applyAlignment="0" applyProtection="0"/>
    <xf numFmtId="38" fontId="237" fillId="0" borderId="0" applyFont="0" applyFill="0" applyBorder="0" applyAlignment="0" applyProtection="0"/>
    <xf numFmtId="0" fontId="121" fillId="0" borderId="0" applyBorder="0" applyProtection="0"/>
    <xf numFmtId="234" fontId="123" fillId="0" borderId="0"/>
    <xf numFmtId="0" fontId="238" fillId="0" borderId="0"/>
    <xf numFmtId="0" fontId="52" fillId="30" borderId="53" applyNumberFormat="0" applyAlignment="0" applyProtection="0"/>
    <xf numFmtId="0" fontId="279" fillId="83" borderId="107" applyNumberFormat="0" applyAlignment="0" applyProtection="0"/>
    <xf numFmtId="0" fontId="52" fillId="30" borderId="53" applyNumberFormat="0" applyAlignment="0" applyProtection="0"/>
    <xf numFmtId="40" fontId="239" fillId="29" borderId="0">
      <alignment horizontal="right"/>
    </xf>
    <xf numFmtId="0" fontId="240" fillId="29" borderId="0">
      <alignment horizontal="right"/>
    </xf>
    <xf numFmtId="0" fontId="241" fillId="29" borderId="23"/>
    <xf numFmtId="0" fontId="241" fillId="0" borderId="0" applyBorder="0">
      <alignment horizontal="centerContinuous"/>
    </xf>
    <xf numFmtId="0" fontId="242" fillId="0" borderId="0" applyBorder="0">
      <alignment horizontal="centerContinuous"/>
    </xf>
    <xf numFmtId="0" fontId="243" fillId="0" borderId="10" applyNumberFormat="0" applyFill="0" applyBorder="0" applyAlignment="0">
      <protection locked="0"/>
    </xf>
    <xf numFmtId="324" fontId="244" fillId="0" borderId="0"/>
    <xf numFmtId="37" fontId="82" fillId="0" borderId="0" applyBorder="0">
      <protection locked="0"/>
    </xf>
    <xf numFmtId="0" fontId="245" fillId="0" borderId="0"/>
    <xf numFmtId="0" fontId="245" fillId="0" borderId="0"/>
    <xf numFmtId="0" fontId="245" fillId="0" borderId="0"/>
    <xf numFmtId="0" fontId="245" fillId="0" borderId="0"/>
    <xf numFmtId="0" fontId="245" fillId="0" borderId="0"/>
    <xf numFmtId="0" fontId="245" fillId="0" borderId="0"/>
    <xf numFmtId="232" fontId="123" fillId="0" borderId="0">
      <alignment horizontal="right"/>
    </xf>
    <xf numFmtId="0" fontId="245" fillId="0" borderId="0"/>
    <xf numFmtId="232" fontId="123" fillId="0" borderId="0">
      <alignment horizontal="right"/>
    </xf>
    <xf numFmtId="234" fontId="123" fillId="0" borderId="0">
      <alignment horizontal="right"/>
    </xf>
    <xf numFmtId="234" fontId="123" fillId="0" borderId="0">
      <alignment horizontal="right"/>
    </xf>
    <xf numFmtId="234" fontId="123" fillId="0" borderId="0">
      <alignment horizontal="right"/>
    </xf>
    <xf numFmtId="234" fontId="123" fillId="0" borderId="0">
      <alignment horizontal="right"/>
    </xf>
    <xf numFmtId="234" fontId="123" fillId="0" borderId="0">
      <alignment horizontal="right"/>
    </xf>
    <xf numFmtId="234" fontId="123" fillId="0" borderId="0">
      <alignment horizontal="right"/>
    </xf>
    <xf numFmtId="324" fontId="2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9" fillId="0" borderId="0"/>
    <xf numFmtId="325" fontId="4" fillId="0" borderId="0"/>
    <xf numFmtId="325" fontId="4" fillId="0" borderId="0"/>
    <xf numFmtId="325" fontId="4" fillId="0" borderId="0"/>
    <xf numFmtId="325" fontId="4" fillId="0" borderId="0"/>
    <xf numFmtId="316" fontId="102" fillId="0" borderId="0"/>
    <xf numFmtId="316" fontId="102" fillId="0" borderId="0"/>
    <xf numFmtId="0" fontId="35" fillId="0" borderId="0"/>
    <xf numFmtId="0" fontId="35" fillId="0" borderId="0"/>
    <xf numFmtId="0" fontId="35" fillId="0" borderId="0"/>
    <xf numFmtId="0" fontId="35" fillId="0" borderId="0"/>
    <xf numFmtId="223" fontId="4" fillId="0" borderId="0"/>
    <xf numFmtId="223" fontId="4"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0" fontId="35" fillId="0" borderId="0"/>
    <xf numFmtId="0" fontId="35" fillId="0" borderId="0"/>
    <xf numFmtId="0" fontId="35" fillId="0" borderId="0"/>
    <xf numFmtId="0" fontId="35" fillId="0" borderId="0"/>
    <xf numFmtId="234" fontId="123" fillId="0" borderId="0">
      <alignment horizontal="right"/>
    </xf>
    <xf numFmtId="232" fontId="123" fillId="0" borderId="0">
      <alignment horizontal="right"/>
    </xf>
    <xf numFmtId="232" fontId="123" fillId="0" borderId="0">
      <alignment horizontal="right"/>
    </xf>
    <xf numFmtId="234" fontId="123" fillId="0" borderId="0">
      <alignment horizontal="right"/>
    </xf>
    <xf numFmtId="234" fontId="123" fillId="0" borderId="0">
      <alignment horizontal="right"/>
    </xf>
    <xf numFmtId="232" fontId="123" fillId="0" borderId="0">
      <alignment horizontal="right"/>
    </xf>
    <xf numFmtId="232" fontId="123" fillId="0" borderId="0">
      <alignment horizontal="right"/>
    </xf>
    <xf numFmtId="0" fontId="245" fillId="0" borderId="0"/>
    <xf numFmtId="0" fontId="35" fillId="0" borderId="0"/>
    <xf numFmtId="0" fontId="35" fillId="0" borderId="0"/>
    <xf numFmtId="232" fontId="123" fillId="0" borderId="0">
      <alignment horizontal="right"/>
    </xf>
    <xf numFmtId="232" fontId="123" fillId="0" borderId="0">
      <alignment horizontal="right"/>
    </xf>
    <xf numFmtId="232" fontId="123" fillId="0" borderId="0">
      <alignment horizontal="right"/>
    </xf>
    <xf numFmtId="232" fontId="123" fillId="0" borderId="0">
      <alignment horizontal="right"/>
    </xf>
    <xf numFmtId="0" fontId="245" fillId="0" borderId="0"/>
    <xf numFmtId="232" fontId="123" fillId="0" borderId="0">
      <alignment horizontal="right"/>
    </xf>
    <xf numFmtId="325" fontId="4" fillId="0" borderId="0"/>
    <xf numFmtId="325" fontId="4" fillId="0" borderId="0"/>
    <xf numFmtId="316" fontId="102" fillId="0" borderId="0"/>
    <xf numFmtId="0" fontId="35" fillId="0" borderId="0"/>
    <xf numFmtId="0" fontId="35" fillId="0" borderId="0"/>
    <xf numFmtId="0" fontId="35" fillId="0" borderId="0"/>
    <xf numFmtId="0" fontId="35" fillId="0" borderId="0"/>
    <xf numFmtId="0" fontId="35" fillId="0" borderId="0"/>
    <xf numFmtId="0" fontId="35"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223" fontId="4" fillId="0" borderId="0"/>
    <xf numFmtId="223"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32" fontId="123" fillId="0" borderId="0">
      <alignment horizontal="right"/>
    </xf>
    <xf numFmtId="232" fontId="123" fillId="0" borderId="0">
      <alignment horizontal="right"/>
    </xf>
    <xf numFmtId="244" fontId="4" fillId="0" borderId="0" applyFont="0" applyFill="0" applyBorder="0" applyAlignment="0" applyProtection="0"/>
    <xf numFmtId="244" fontId="4" fillId="0" borderId="0" applyFont="0" applyFill="0" applyBorder="0" applyAlignment="0" applyProtection="0"/>
    <xf numFmtId="37" fontId="123" fillId="0" borderId="0"/>
    <xf numFmtId="10" fontId="35" fillId="0" borderId="9" applyNumberFormat="0" applyFont="0" applyBorder="0" applyAlignment="0">
      <alignment horizontal="centerContinuous"/>
    </xf>
    <xf numFmtId="325" fontId="246" fillId="0" borderId="9"/>
    <xf numFmtId="235" fontId="4" fillId="0" borderId="0" applyFont="0" applyFill="0" applyBorder="0" applyAlignment="0" applyProtection="0"/>
    <xf numFmtId="235" fontId="4" fillId="0" borderId="0" applyFont="0" applyFill="0" applyBorder="0" applyAlignment="0" applyProtection="0"/>
    <xf numFmtId="319" fontId="247" fillId="0" borderId="8">
      <alignment horizontal="right"/>
    </xf>
    <xf numFmtId="235" fontId="4" fillId="0" borderId="0" applyFont="0" applyFill="0" applyBorder="0" applyAlignment="0" applyProtection="0"/>
    <xf numFmtId="37" fontId="123" fillId="0" borderId="0"/>
    <xf numFmtId="234" fontId="123" fillId="0" borderId="0"/>
    <xf numFmtId="234" fontId="123" fillId="0" borderId="0"/>
    <xf numFmtId="243" fontId="123" fillId="0" borderId="54" applyNumberFormat="0" applyBorder="0">
      <alignment horizontal="right"/>
    </xf>
    <xf numFmtId="248" fontId="4" fillId="0" borderId="0" applyFont="0" applyFill="0" applyBorder="0" applyAlignment="0" applyProtection="0"/>
    <xf numFmtId="248" fontId="4" fillId="0" borderId="0" applyFont="0" applyFill="0" applyBorder="0" applyAlignment="0" applyProtection="0"/>
    <xf numFmtId="243" fontId="123" fillId="0" borderId="0" applyBorder="0"/>
    <xf numFmtId="325" fontId="4" fillId="0" borderId="0" applyFont="0" applyFill="0" applyBorder="0" applyAlignment="0" applyProtection="0"/>
    <xf numFmtId="325" fontId="4" fillId="0" borderId="0" applyFont="0" applyFill="0" applyBorder="0" applyAlignment="0" applyProtection="0"/>
    <xf numFmtId="0" fontId="248" fillId="0" borderId="0" applyProtection="0">
      <alignment horizontal="left"/>
    </xf>
    <xf numFmtId="0" fontId="248" fillId="0" borderId="0" applyFill="0" applyBorder="0" applyProtection="0">
      <alignment horizontal="left"/>
    </xf>
    <xf numFmtId="0" fontId="249" fillId="0" borderId="0" applyFill="0" applyBorder="0" applyProtection="0">
      <alignment horizontal="left"/>
    </xf>
    <xf numFmtId="0" fontId="248" fillId="0" borderId="0" applyProtection="0">
      <alignment horizontal="left"/>
    </xf>
    <xf numFmtId="1" fontId="250" fillId="0" borderId="0" applyProtection="0">
      <alignment horizontal="right" vertical="center"/>
    </xf>
    <xf numFmtId="0" fontId="139" fillId="29" borderId="0"/>
    <xf numFmtId="0" fontId="181" fillId="0" borderId="0" applyNumberFormat="0" applyFill="0" applyBorder="0" applyAlignment="0" applyProtection="0"/>
    <xf numFmtId="309" fontId="4" fillId="0" borderId="0" applyFont="0" applyFill="0" applyBorder="0" applyAlignment="0"/>
    <xf numFmtId="308" fontId="4" fillId="0" borderId="0" applyFill="0" applyBorder="0"/>
    <xf numFmtId="273" fontId="4" fillId="0" borderId="0" applyFont="0" applyFill="0" applyBorder="0" applyAlignment="0" applyProtection="0"/>
    <xf numFmtId="0" fontId="213" fillId="0" borderId="0" applyFont="0" applyFill="0" applyBorder="0" applyAlignment="0" applyProtection="0">
      <alignment horizontal="right"/>
    </xf>
    <xf numFmtId="0" fontId="213" fillId="0" borderId="0" applyFont="0" applyFill="0" applyBorder="0" applyAlignment="0" applyProtection="0">
      <alignment horizontal="right"/>
    </xf>
    <xf numFmtId="14" fontId="99" fillId="0" borderId="0">
      <alignment horizontal="center" wrapText="1"/>
      <protection locked="0"/>
    </xf>
    <xf numFmtId="0" fontId="169" fillId="0" borderId="0"/>
    <xf numFmtId="9" fontId="4" fillId="0" borderId="0" applyFont="0" applyFill="0" applyBorder="0" applyAlignment="0" applyProtection="0"/>
    <xf numFmtId="326" fontId="4" fillId="0" borderId="0" applyFont="0" applyFill="0" applyBorder="0" applyAlignment="0" applyProtection="0"/>
    <xf numFmtId="326" fontId="4" fillId="0" borderId="0" applyFont="0" applyFill="0" applyBorder="0" applyAlignment="0" applyProtection="0"/>
    <xf numFmtId="202" fontId="100" fillId="0" borderId="0" applyFont="0" applyFill="0" applyBorder="0" applyAlignment="0" applyProtection="0"/>
    <xf numFmtId="202" fontId="100" fillId="0" borderId="0" applyFont="0" applyFill="0" applyBorder="0" applyAlignment="0" applyProtection="0"/>
    <xf numFmtId="263" fontId="125" fillId="0" borderId="0" applyFont="0" applyFill="0" applyBorder="0" applyProtection="0">
      <alignment horizontal="right"/>
    </xf>
    <xf numFmtId="263" fontId="125" fillId="0" borderId="0" applyFont="0" applyFill="0" applyBorder="0" applyProtection="0">
      <alignment horizontal="right"/>
    </xf>
    <xf numFmtId="9" fontId="35" fillId="0" borderId="0" applyFont="0" applyFill="0" applyBorder="0" applyAlignment="0" applyProtection="0"/>
    <xf numFmtId="0" fontId="162" fillId="0" borderId="12" applyFont="0" applyFill="0" applyBorder="0" applyAlignment="0" applyProtection="0">
      <alignment horizontal="center" wrapText="1"/>
    </xf>
    <xf numFmtId="10" fontId="35" fillId="0" borderId="0" applyFont="0" applyFill="0" applyBorder="0" applyAlignment="0" applyProtection="0"/>
    <xf numFmtId="10" fontId="162" fillId="0" borderId="12" applyFont="0" applyFill="0" applyBorder="0" applyAlignment="0" applyProtection="0">
      <alignment horizontal="center" wrapText="1"/>
    </xf>
    <xf numFmtId="0" fontId="4" fillId="0" borderId="0" applyFont="0" applyFill="0" applyBorder="0" applyAlignment="0" applyProtection="0"/>
    <xf numFmtId="0"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327" fontId="123" fillId="0" borderId="0" applyFont="0" applyFill="0" applyBorder="0" applyAlignment="0" applyProtection="0"/>
    <xf numFmtId="327" fontId="123" fillId="0" borderId="0" applyFont="0" applyFill="0" applyBorder="0" applyAlignment="0" applyProtection="0"/>
    <xf numFmtId="328" fontId="123" fillId="0" borderId="0" applyFont="0" applyFill="0" applyBorder="0" applyAlignment="0" applyProtection="0"/>
    <xf numFmtId="328" fontId="123" fillId="0" borderId="0" applyFont="0" applyFill="0" applyBorder="0" applyAlignment="0" applyProtection="0"/>
    <xf numFmtId="329" fontId="82" fillId="0" borderId="0" applyFont="0" applyFill="0" applyBorder="0" applyAlignment="0"/>
    <xf numFmtId="10" fontId="4" fillId="0" borderId="0" applyFont="0" applyFill="0" applyBorder="0" applyAlignment="0" applyProtection="0"/>
    <xf numFmtId="10" fontId="4"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69" fillId="0" borderId="0" applyFont="0" applyFill="0" applyBorder="0" applyAlignment="0" applyProtection="0"/>
    <xf numFmtId="9" fontId="26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264"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0" fontId="181" fillId="0" borderId="0" applyFont="0" applyFill="0" applyBorder="0" applyAlignment="0" applyProtection="0">
      <alignment horizontal="center"/>
    </xf>
    <xf numFmtId="330" fontId="102" fillId="47" borderId="0">
      <alignment horizontal="right"/>
    </xf>
    <xf numFmtId="331" fontId="99" fillId="0" borderId="0" applyFont="0" applyFill="0" applyBorder="0" applyProtection="0">
      <alignment horizontal="right"/>
    </xf>
    <xf numFmtId="0" fontId="99" fillId="0" borderId="0" applyFill="0" applyBorder="0" applyAlignment="0" applyProtection="0"/>
    <xf numFmtId="332" fontId="102"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333" fontId="102" fillId="0" borderId="0" applyFont="0" applyFill="0" applyBorder="0" applyAlignment="0" applyProtection="0"/>
    <xf numFmtId="0" fontId="102" fillId="0" borderId="0"/>
    <xf numFmtId="292" fontId="102" fillId="0" borderId="0"/>
    <xf numFmtId="293" fontId="102" fillId="0" borderId="0"/>
    <xf numFmtId="0" fontId="127" fillId="0" borderId="0" applyFill="0" applyBorder="0" applyAlignment="0" applyProtection="0"/>
    <xf numFmtId="10" fontId="35" fillId="0" borderId="0" applyFill="0" applyBorder="0" applyAlignment="0" applyProtection="0"/>
    <xf numFmtId="10" fontId="35" fillId="0" borderId="0" applyFill="0" applyBorder="0" applyAlignment="0" applyProtection="0"/>
    <xf numFmtId="0" fontId="99" fillId="0" borderId="0"/>
    <xf numFmtId="271" fontId="35" fillId="0" borderId="0" applyFont="0" applyFill="0" applyBorder="0" applyAlignment="0" applyProtection="0"/>
    <xf numFmtId="271" fontId="35" fillId="0" borderId="0" applyFont="0" applyFill="0" applyBorder="0" applyAlignment="0" applyProtection="0"/>
    <xf numFmtId="0" fontId="99" fillId="0" borderId="0"/>
    <xf numFmtId="0" fontId="184" fillId="0" borderId="0"/>
    <xf numFmtId="10" fontId="99" fillId="0" borderId="0"/>
    <xf numFmtId="10" fontId="184" fillId="0" borderId="0">
      <protection locked="0"/>
    </xf>
    <xf numFmtId="9" fontId="103" fillId="0" borderId="25" applyNumberFormat="0" applyBorder="0"/>
    <xf numFmtId="334" fontId="103" fillId="0" borderId="0" applyFill="0" applyBorder="0">
      <alignment horizontal="right"/>
      <protection locked="0"/>
    </xf>
    <xf numFmtId="0" fontId="251" fillId="0" borderId="0" applyFont="0" applyFill="0" applyBorder="0" applyAlignment="0" applyProtection="0">
      <protection locked="0"/>
    </xf>
    <xf numFmtId="0" fontId="82" fillId="0" borderId="0" applyFont="0" applyFill="0" applyBorder="0" applyAlignment="0" applyProtection="0"/>
    <xf numFmtId="335" fontId="82" fillId="0" borderId="0" applyFont="0" applyFill="0" applyBorder="0" applyAlignment="0" applyProtection="0"/>
    <xf numFmtId="335"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71" fontId="213" fillId="0" borderId="0">
      <alignment horizontal="right"/>
    </xf>
    <xf numFmtId="0" fontId="252" fillId="0" borderId="0"/>
    <xf numFmtId="325" fontId="121" fillId="0" borderId="0" applyFill="0" applyBorder="0" applyProtection="0"/>
    <xf numFmtId="336" fontId="102" fillId="0" borderId="55" applyFont="0" applyFill="0" applyBorder="0" applyAlignment="0" applyProtection="0">
      <alignment horizontal="right"/>
    </xf>
    <xf numFmtId="234" fontId="35" fillId="0" borderId="9"/>
    <xf numFmtId="0" fontId="4" fillId="0" borderId="0"/>
    <xf numFmtId="0" fontId="4" fillId="0" borderId="0"/>
    <xf numFmtId="0" fontId="4" fillId="0" borderId="0"/>
    <xf numFmtId="0" fontId="4" fillId="0" borderId="0"/>
    <xf numFmtId="13" fontId="4" fillId="0" borderId="0" applyFont="0" applyFill="0" applyProtection="0"/>
    <xf numFmtId="234" fontId="35" fillId="0" borderId="0"/>
    <xf numFmtId="234" fontId="35" fillId="0" borderId="0"/>
    <xf numFmtId="210" fontId="123" fillId="0" borderId="0" applyNumberFormat="0" applyFont="0" applyBorder="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0" fontId="4" fillId="0" borderId="0" applyFill="0" applyBorder="0" applyAlignment="0"/>
    <xf numFmtId="256" fontId="4" fillId="0" borderId="0" applyFill="0" applyBorder="0" applyAlignment="0"/>
    <xf numFmtId="256" fontId="4" fillId="0" borderId="0" applyFill="0" applyBorder="0" applyAlignment="0"/>
    <xf numFmtId="169" fontId="253" fillId="0" borderId="25">
      <alignment horizontal="right"/>
    </xf>
    <xf numFmtId="166" fontId="235" fillId="0" borderId="0"/>
    <xf numFmtId="0" fontId="89" fillId="3" borderId="12" applyNumberFormat="0" applyFont="0" applyAlignment="0" applyProtection="0"/>
    <xf numFmtId="196" fontId="82" fillId="3" borderId="0" applyNumberFormat="0" applyFont="0" applyBorder="0" applyAlignment="0" applyProtection="0">
      <alignment horizontal="center"/>
      <protection locked="0"/>
    </xf>
    <xf numFmtId="196" fontId="82" fillId="3" borderId="0" applyNumberFormat="0" applyFont="0" applyBorder="0" applyAlignment="0" applyProtection="0">
      <alignment horizontal="center"/>
      <protection locked="0"/>
    </xf>
    <xf numFmtId="0" fontId="254" fillId="32" borderId="0">
      <alignment horizontal="left" indent="1"/>
    </xf>
    <xf numFmtId="0" fontId="4" fillId="0" borderId="0" applyNumberFormat="0" applyFont="0" applyFill="0" applyBorder="0" applyAlignment="0">
      <protection hidden="1"/>
    </xf>
    <xf numFmtId="0" fontId="4" fillId="0" borderId="0" applyNumberFormat="0" applyFont="0" applyFill="0" applyBorder="0" applyAlignment="0">
      <protection hidden="1"/>
    </xf>
    <xf numFmtId="0"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0" fontId="142" fillId="0" borderId="2">
      <alignment horizontal="center"/>
    </xf>
    <xf numFmtId="3" fontId="103" fillId="0" borderId="0" applyFont="0" applyFill="0" applyBorder="0" applyAlignment="0" applyProtection="0"/>
    <xf numFmtId="0" fontId="103" fillId="50" borderId="0" applyNumberFormat="0" applyFont="0" applyBorder="0" applyAlignment="0" applyProtection="0"/>
    <xf numFmtId="0" fontId="123" fillId="0" borderId="0" applyFont="0" applyFill="0" applyBorder="0" applyAlignment="0" applyProtection="0"/>
    <xf numFmtId="0" fontId="123" fillId="0" borderId="0" applyFont="0" applyFill="0" applyBorder="0" applyAlignment="0" applyProtection="0"/>
    <xf numFmtId="337" fontId="123" fillId="0" borderId="0" applyFont="0" applyFill="0" applyBorder="0" applyAlignment="0" applyProtection="0"/>
    <xf numFmtId="337" fontId="123"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10">
      <alignment horizontal="right"/>
    </xf>
    <xf numFmtId="0" fontId="4" fillId="0" borderId="10">
      <alignment horizontal="right"/>
    </xf>
    <xf numFmtId="271" fontId="102" fillId="0" borderId="0">
      <alignment vertical="top"/>
    </xf>
    <xf numFmtId="233" fontId="170" fillId="0" borderId="0" applyFont="0" applyFill="0" applyBorder="0" applyAlignment="0" applyProtection="0">
      <alignment horizontal="right"/>
    </xf>
    <xf numFmtId="263" fontId="125" fillId="0" borderId="0" applyFont="0" applyFill="0" applyBorder="0" applyProtection="0">
      <alignment horizontal="right"/>
    </xf>
    <xf numFmtId="263" fontId="125" fillId="0" borderId="0" applyFont="0" applyFill="0" applyBorder="0" applyProtection="0">
      <alignment horizontal="right"/>
    </xf>
    <xf numFmtId="263" fontId="125" fillId="0" borderId="0" applyFont="0" applyFill="0" applyBorder="0" applyProtection="0">
      <alignment horizontal="right"/>
    </xf>
    <xf numFmtId="263" fontId="125" fillId="0" borderId="0" applyFont="0" applyFill="0" applyBorder="0" applyProtection="0">
      <alignment horizontal="right"/>
    </xf>
    <xf numFmtId="263" fontId="125" fillId="0" borderId="0" applyFont="0" applyFill="0" applyBorder="0" applyProtection="0">
      <alignment horizontal="right"/>
    </xf>
    <xf numFmtId="338" fontId="4" fillId="0" borderId="0">
      <alignment horizontal="right"/>
      <protection locked="0"/>
    </xf>
    <xf numFmtId="39" fontId="255" fillId="0" borderId="0" applyNumberFormat="0">
      <alignment horizontal="right"/>
    </xf>
    <xf numFmtId="0" fontId="87" fillId="0" borderId="0" applyNumberFormat="0" applyFill="0" applyBorder="0" applyAlignment="0" applyProtection="0"/>
    <xf numFmtId="0" fontId="256" fillId="0" borderId="0" applyNumberFormat="0" applyFill="0" applyBorder="0" applyAlignment="0" applyProtection="0">
      <alignment horizontal="left"/>
    </xf>
    <xf numFmtId="0" fontId="257" fillId="0" borderId="16" applyNumberFormat="0" applyFill="0" applyBorder="0" applyAlignment="0" applyProtection="0">
      <protection hidden="1"/>
    </xf>
    <xf numFmtId="0" fontId="258" fillId="46" borderId="0"/>
    <xf numFmtId="0" fontId="259" fillId="51" borderId="0" applyNumberFormat="0" applyFont="0" applyBorder="0" applyAlignment="0">
      <alignment horizontal="center"/>
    </xf>
    <xf numFmtId="0" fontId="52" fillId="30" borderId="53" applyNumberFormat="0" applyAlignment="0" applyProtection="0"/>
    <xf numFmtId="0" fontId="52" fillId="30" borderId="53" applyNumberFormat="0" applyAlignment="0" applyProtection="0"/>
    <xf numFmtId="188" fontId="61" fillId="0" borderId="0">
      <protection locked="0"/>
    </xf>
    <xf numFmtId="0" fontId="62" fillId="0" borderId="0"/>
    <xf numFmtId="0" fontId="62" fillId="0" borderId="0"/>
    <xf numFmtId="0" fontId="62" fillId="0" borderId="0"/>
    <xf numFmtId="0" fontId="66" fillId="0" borderId="0"/>
    <xf numFmtId="0" fontId="104" fillId="0" borderId="0"/>
    <xf numFmtId="49" fontId="57" fillId="0" borderId="0" applyFont="0" applyFill="0" applyBorder="0" applyProtection="0">
      <alignment vertical="center"/>
    </xf>
    <xf numFmtId="49" fontId="4" fillId="0" borderId="0" applyFont="0" applyFill="0" applyBorder="0" applyProtection="0">
      <alignment vertical="center"/>
    </xf>
    <xf numFmtId="49" fontId="4" fillId="0" borderId="0" applyFont="0" applyFill="0" applyBorder="0" applyProtection="0">
      <alignment vertical="center"/>
    </xf>
    <xf numFmtId="49" fontId="83" fillId="0" borderId="0" applyFont="0" applyFill="0" applyBorder="0" applyProtection="0">
      <alignment vertical="center"/>
    </xf>
    <xf numFmtId="49" fontId="4" fillId="0" borderId="0" applyFont="0" applyFill="0" applyBorder="0" applyProtection="0">
      <alignment vertical="center"/>
    </xf>
    <xf numFmtId="0" fontId="55" fillId="0" borderId="0" applyNumberFormat="0" applyFill="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0" fontId="53" fillId="0" borderId="0" applyNumberFormat="0" applyFill="0" applyBorder="0" applyAlignment="0" applyProtection="0"/>
    <xf numFmtId="0" fontId="28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6" fillId="0" borderId="45" applyNumberFormat="0" applyFill="0" applyAlignment="0" applyProtection="0"/>
    <xf numFmtId="0" fontId="47" fillId="0" borderId="46" applyNumberFormat="0" applyFill="0" applyAlignment="0" applyProtection="0"/>
    <xf numFmtId="0" fontId="48" fillId="0" borderId="47" applyNumberFormat="0" applyFill="0" applyAlignment="0" applyProtection="0"/>
    <xf numFmtId="0" fontId="48" fillId="0" borderId="0" applyNumberFormat="0" applyFill="0" applyBorder="0" applyAlignment="0" applyProtection="0"/>
    <xf numFmtId="0" fontId="54" fillId="0" borderId="56" applyNumberFormat="0" applyFill="0" applyAlignment="0" applyProtection="0"/>
    <xf numFmtId="0" fontId="281" fillId="0" borderId="108" applyNumberFormat="0" applyFill="0" applyAlignment="0" applyProtection="0"/>
    <xf numFmtId="0" fontId="54" fillId="0" borderId="56" applyNumberFormat="0" applyFill="0" applyAlignment="0" applyProtection="0"/>
    <xf numFmtId="187" fontId="4" fillId="0" borderId="0" applyFont="0" applyFill="0" applyBorder="0" applyAlignment="0" applyProtection="0"/>
    <xf numFmtId="0" fontId="55" fillId="0" borderId="0" applyNumberFormat="0" applyFill="0" applyBorder="0" applyAlignment="0" applyProtection="0"/>
    <xf numFmtId="0" fontId="282" fillId="0" borderId="0" applyNumberFormat="0" applyFill="0" applyBorder="0" applyAlignment="0" applyProtection="0"/>
    <xf numFmtId="0" fontId="55" fillId="0" borderId="0" applyNumberFormat="0" applyFill="0" applyBorder="0" applyAlignment="0" applyProtection="0"/>
    <xf numFmtId="0" fontId="66" fillId="0" borderId="0"/>
    <xf numFmtId="0" fontId="104" fillId="0" borderId="0"/>
    <xf numFmtId="177" fontId="63" fillId="0" borderId="0" applyFont="0" applyFill="0" applyBorder="0" applyAlignment="0" applyProtection="0"/>
    <xf numFmtId="0" fontId="63" fillId="15" borderId="0" applyNumberFormat="0" applyFont="0" applyBorder="0" applyAlignment="0" applyProtection="0"/>
    <xf numFmtId="0" fontId="63" fillId="39" borderId="0" applyNumberFormat="0" applyFont="0" applyBorder="0" applyAlignment="0" applyProtection="0"/>
    <xf numFmtId="0" fontId="63" fillId="43" borderId="0" applyNumberFormat="0" applyFont="0" applyBorder="0" applyAlignment="0" applyProtection="0"/>
    <xf numFmtId="172" fontId="4" fillId="0" borderId="0" applyFont="0" applyFill="0" applyBorder="0" applyAlignment="0" applyProtection="0"/>
    <xf numFmtId="0" fontId="4" fillId="0" borderId="0"/>
    <xf numFmtId="171" fontId="64" fillId="0" borderId="0" applyFont="0" applyFill="0" applyBorder="0" applyAlignment="0" applyProtection="0"/>
    <xf numFmtId="0" fontId="59" fillId="0" borderId="0"/>
    <xf numFmtId="170" fontId="64" fillId="0" borderId="0" applyFont="0" applyFill="0" applyBorder="0" applyAlignment="0" applyProtection="0"/>
    <xf numFmtId="0" fontId="269" fillId="0" borderId="0"/>
    <xf numFmtId="43" fontId="269"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9" fontId="269"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2" fillId="0" borderId="0"/>
    <xf numFmtId="0" fontId="2" fillId="88" borderId="10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43" fontId="4" fillId="0" borderId="0" applyFont="0" applyFill="0" applyBorder="0" applyAlignment="0" applyProtection="0"/>
    <xf numFmtId="0" fontId="2" fillId="0" borderId="0"/>
    <xf numFmtId="43" fontId="4" fillId="0" borderId="0" applyFont="0" applyFill="0" applyBorder="0" applyAlignment="0" applyProtection="0"/>
    <xf numFmtId="43" fontId="4"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2" fillId="0" borderId="0"/>
    <xf numFmtId="0" fontId="2" fillId="88" borderId="106" applyNumberFormat="0" applyFont="0" applyAlignment="0" applyProtection="0"/>
    <xf numFmtId="0" fontId="1" fillId="0" borderId="0"/>
    <xf numFmtId="43" fontId="1" fillId="0" borderId="0" applyFont="0" applyFill="0" applyBorder="0" applyAlignment="0" applyProtection="0"/>
    <xf numFmtId="0" fontId="104" fillId="0" borderId="0"/>
    <xf numFmtId="0" fontId="5" fillId="0" borderId="0"/>
    <xf numFmtId="201" fontId="4" fillId="0" borderId="0"/>
    <xf numFmtId="307" fontId="4" fillId="0" borderId="0"/>
    <xf numFmtId="307" fontId="4" fillId="0" borderId="0"/>
    <xf numFmtId="307" fontId="4" fillId="0" borderId="0"/>
    <xf numFmtId="307" fontId="4" fillId="0" borderId="0"/>
    <xf numFmtId="307" fontId="4" fillId="0" borderId="0"/>
    <xf numFmtId="307" fontId="4" fillId="0" borderId="0"/>
    <xf numFmtId="0" fontId="5" fillId="0" borderId="0"/>
    <xf numFmtId="0" fontId="97" fillId="0" borderId="0" applyNumberFormat="0" applyFont="0" applyFill="0" applyBorder="0" applyAlignment="0" applyProtection="0"/>
    <xf numFmtId="0" fontId="97" fillId="0" borderId="0" applyNumberFormat="0" applyFont="0" applyFill="0" applyBorder="0" applyAlignment="0" applyProtection="0"/>
    <xf numFmtId="0" fontId="97" fillId="0" borderId="0" applyNumberFormat="0" applyFont="0" applyFill="0" applyBorder="0" applyAlignment="0" applyProtection="0"/>
    <xf numFmtId="0" fontId="97" fillId="0" borderId="0" applyNumberFormat="0" applyFont="0" applyFill="0" applyBorder="0" applyAlignment="0" applyProtection="0"/>
    <xf numFmtId="0" fontId="97" fillId="0" borderId="0" applyNumberFormat="0" applyFont="0" applyFill="0" applyBorder="0" applyAlignment="0" applyProtection="0"/>
    <xf numFmtId="0" fontId="97" fillId="0" borderId="0" applyNumberFormat="0" applyFont="0" applyFill="0" applyBorder="0" applyAlignment="0" applyProtection="0"/>
    <xf numFmtId="0" fontId="97" fillId="0" borderId="0" applyNumberFormat="0" applyFont="0" applyFill="0" applyBorder="0" applyAlignment="0" applyProtection="0"/>
    <xf numFmtId="9" fontId="98" fillId="2" borderId="1">
      <alignment horizontal="right" vertical="center"/>
    </xf>
    <xf numFmtId="9" fontId="98" fillId="2" borderId="1">
      <alignment horizontal="right" vertical="center"/>
    </xf>
    <xf numFmtId="0" fontId="171" fillId="0" borderId="12"/>
    <xf numFmtId="43" fontId="100" fillId="0" borderId="0" applyFont="0" applyFill="0" applyBorder="0" applyAlignment="0" applyProtection="0"/>
    <xf numFmtId="0" fontId="171" fillId="0" borderId="168"/>
    <xf numFmtId="0" fontId="171" fillId="0" borderId="168"/>
    <xf numFmtId="9" fontId="96" fillId="0" borderId="0">
      <alignment horizontal="right"/>
    </xf>
    <xf numFmtId="9" fontId="96" fillId="0" borderId="0">
      <alignment horizontal="right"/>
    </xf>
    <xf numFmtId="340" fontId="4" fillId="0" borderId="0">
      <alignment horizontal="left" wrapText="1"/>
    </xf>
    <xf numFmtId="340"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0" fontId="4" fillId="0" borderId="0">
      <alignment horizontal="left" wrapText="1"/>
    </xf>
    <xf numFmtId="341" fontId="4" fillId="0" borderId="0">
      <alignment horizontal="left" wrapText="1"/>
    </xf>
    <xf numFmtId="0" fontId="4" fillId="0" borderId="0">
      <alignment horizontal="left" wrapText="1"/>
    </xf>
    <xf numFmtId="341" fontId="4" fillId="0" borderId="0">
      <alignment horizontal="left" wrapText="1"/>
    </xf>
    <xf numFmtId="341" fontId="4" fillId="0" borderId="0">
      <alignment horizontal="left" wrapText="1"/>
    </xf>
    <xf numFmtId="0" fontId="4" fillId="0" borderId="0">
      <alignment horizontal="left" wrapText="1"/>
    </xf>
    <xf numFmtId="341" fontId="4" fillId="0" borderId="0">
      <alignment horizontal="left" wrapText="1"/>
    </xf>
    <xf numFmtId="340" fontId="4" fillId="0" borderId="0">
      <alignment horizontal="left" wrapText="1"/>
    </xf>
    <xf numFmtId="0" fontId="4" fillId="0" borderId="0">
      <alignment horizontal="left" wrapText="1"/>
    </xf>
    <xf numFmtId="340" fontId="4" fillId="0" borderId="0">
      <alignment horizontal="left" wrapText="1"/>
    </xf>
    <xf numFmtId="0" fontId="66"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66" fillId="0" borderId="0"/>
    <xf numFmtId="0" fontId="162" fillId="0" borderId="12" applyFont="0" applyFill="0" applyBorder="0" applyAlignment="0" applyProtection="0">
      <alignment horizontal="center" wrapText="1"/>
    </xf>
    <xf numFmtId="0" fontId="89" fillId="0" borderId="122" applyNumberFormat="0" applyFill="0" applyProtection="0">
      <alignment horizontal="right" wrapText="1"/>
    </xf>
    <xf numFmtId="0" fontId="89" fillId="0" borderId="122" applyNumberFormat="0" applyFill="0" applyProtection="0">
      <alignment horizontal="right" wrapText="1"/>
    </xf>
    <xf numFmtId="0" fontId="89" fillId="0" borderId="122" applyNumberFormat="0" applyFill="0" applyProtection="0">
      <alignment horizontal="right" wrapText="1"/>
    </xf>
    <xf numFmtId="0" fontId="89" fillId="0" borderId="122" applyNumberFormat="0" applyFill="0" applyProtection="0">
      <alignment horizontal="right" wrapText="1"/>
    </xf>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0" fontId="157" fillId="0" borderId="122" applyNumberFormat="0" applyFill="0" applyBorder="0" applyProtection="0">
      <alignment horizontal="right" vertical="center"/>
    </xf>
    <xf numFmtId="0" fontId="157" fillId="0" borderId="122" applyNumberFormat="0" applyFill="0" applyBorder="0" applyProtection="0">
      <alignment horizontal="right" vertical="center"/>
    </xf>
    <xf numFmtId="0" fontId="155" fillId="0" borderId="122" applyNumberFormat="0" applyFill="0" applyBorder="0" applyAlignment="0" applyProtection="0">
      <alignment horizontal="center"/>
    </xf>
    <xf numFmtId="0" fontId="155" fillId="0" borderId="122" applyNumberFormat="0" applyFill="0" applyBorder="0" applyAlignment="0" applyProtection="0">
      <alignment horizontal="center"/>
    </xf>
    <xf numFmtId="223" fontId="35" fillId="0" borderId="151"/>
    <xf numFmtId="0" fontId="82" fillId="0" borderId="150"/>
    <xf numFmtId="0" fontId="82" fillId="0" borderId="150"/>
    <xf numFmtId="0" fontId="82" fillId="0" borderId="150"/>
    <xf numFmtId="0" fontId="82" fillId="0" borderId="150"/>
    <xf numFmtId="210" fontId="4" fillId="0" borderId="138"/>
    <xf numFmtId="210" fontId="4" fillId="0" borderId="138"/>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35" fontId="90" fillId="0" borderId="122"/>
    <xf numFmtId="235" fontId="90" fillId="0" borderId="122"/>
    <xf numFmtId="0" fontId="152" fillId="34" borderId="12"/>
    <xf numFmtId="258" fontId="149" fillId="0" borderId="152" applyFill="0" applyBorder="0" applyAlignment="0" applyProtection="0">
      <alignment horizontal="right"/>
    </xf>
    <xf numFmtId="258" fontId="149" fillId="0" borderId="152" applyFill="0" applyBorder="0" applyAlignment="0" applyProtection="0">
      <alignment horizontal="right"/>
    </xf>
    <xf numFmtId="0" fontId="49" fillId="14" borderId="166" applyNumberFormat="0" applyAlignment="0" applyProtection="0"/>
    <xf numFmtId="0" fontId="49" fillId="14" borderId="166" applyNumberFormat="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4" fontId="105" fillId="0" borderId="0" applyFill="0" applyBorder="0" applyProtection="0"/>
    <xf numFmtId="14" fontId="105" fillId="0" borderId="0" applyFill="0" applyBorder="0" applyProtection="0"/>
    <xf numFmtId="0" fontId="62" fillId="0" borderId="0"/>
    <xf numFmtId="0" fontId="62" fillId="0" borderId="0"/>
    <xf numFmtId="0" fontId="62" fillId="0" borderId="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25" fillId="0" borderId="109" applyFont="0" applyFill="0" applyBorder="0" applyAlignment="0" applyProtection="0"/>
    <xf numFmtId="0" fontId="127"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2" fillId="0" borderId="0"/>
    <xf numFmtId="263" fontId="82" fillId="29" borderId="162" applyFont="0" applyBorder="0" applyAlignment="0" applyProtection="0">
      <alignment vertical="top"/>
    </xf>
    <xf numFmtId="263" fontId="82" fillId="29" borderId="162" applyFont="0" applyBorder="0" applyAlignment="0" applyProtection="0">
      <alignment vertical="top"/>
    </xf>
    <xf numFmtId="263" fontId="82" fillId="29" borderId="162" applyFont="0" applyBorder="0" applyAlignment="0" applyProtection="0">
      <alignment vertical="top"/>
    </xf>
    <xf numFmtId="263" fontId="82" fillId="29" borderId="162" applyFont="0" applyBorder="0" applyAlignment="0" applyProtection="0">
      <alignment vertical="top"/>
    </xf>
    <xf numFmtId="0" fontId="66" fillId="0" borderId="0"/>
    <xf numFmtId="0" fontId="108" fillId="5" borderId="0">
      <alignment horizontal="centerContinuous" vertical="center"/>
    </xf>
    <xf numFmtId="0" fontId="108" fillId="5" borderId="0">
      <alignment horizontal="centerContinuous" vertical="center"/>
    </xf>
    <xf numFmtId="2" fontId="4" fillId="39" borderId="164" applyFill="0" applyBorder="0" applyProtection="0">
      <alignment horizontal="center"/>
    </xf>
    <xf numFmtId="0" fontId="11" fillId="3" borderId="0">
      <alignment horizontal="centerContinuous" vertical="center"/>
    </xf>
    <xf numFmtId="2" fontId="4" fillId="39" borderId="164" applyFill="0" applyBorder="0" applyProtection="0">
      <alignment horizontal="center"/>
    </xf>
    <xf numFmtId="2" fontId="4" fillId="39" borderId="164" applyFill="0" applyBorder="0" applyProtection="0">
      <alignment horizontal="center"/>
    </xf>
    <xf numFmtId="0" fontId="11" fillId="3" borderId="0">
      <alignment horizontal="centerContinuous" vertical="center"/>
    </xf>
    <xf numFmtId="2" fontId="4" fillId="39" borderId="164" applyFill="0" applyBorder="0" applyProtection="0">
      <alignment horizontal="center"/>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11" fillId="0" borderId="169"/>
    <xf numFmtId="37" fontId="11" fillId="0" borderId="169"/>
    <xf numFmtId="0" fontId="4" fillId="36" borderId="162" applyNumberFormat="0" applyFont="0" applyBorder="0" applyAlignment="0" applyProtection="0"/>
    <xf numFmtId="0" fontId="4" fillId="36" borderId="162" applyNumberFormat="0" applyFont="0" applyBorder="0" applyAlignment="0" applyProtection="0"/>
    <xf numFmtId="196" fontId="4" fillId="39" borderId="162" applyNumberFormat="0" applyFont="0" applyAlignment="0"/>
    <xf numFmtId="196" fontId="4" fillId="39" borderId="162" applyNumberFormat="0" applyFont="0" applyAlignment="0"/>
    <xf numFmtId="196" fontId="4" fillId="39" borderId="162" applyNumberFormat="0" applyFont="0" applyAlignment="0"/>
    <xf numFmtId="196" fontId="4" fillId="39" borderId="162" applyNumberFormat="0" applyFont="0" applyAlignment="0"/>
    <xf numFmtId="252" fontId="102" fillId="0" borderId="122" applyFill="0" applyAlignment="0" applyProtection="0">
      <alignment horizontal="center"/>
    </xf>
    <xf numFmtId="252" fontId="102" fillId="0" borderId="122" applyFill="0" applyAlignment="0" applyProtection="0">
      <alignment horizontal="center"/>
    </xf>
    <xf numFmtId="37" fontId="200" fillId="3" borderId="170" applyBorder="0">
      <alignment horizontal="left" vertical="center" indent="1"/>
    </xf>
    <xf numFmtId="37" fontId="200" fillId="3" borderId="170" applyBorder="0">
      <alignment horizontal="left" vertical="center" indent="1"/>
    </xf>
    <xf numFmtId="0" fontId="99" fillId="0" borderId="151" applyNumberFormat="0" applyFont="0" applyFill="0" applyAlignment="0" applyProtection="0"/>
    <xf numFmtId="0" fontId="99" fillId="0" borderId="151" applyNumberFormat="0" applyFont="0" applyFill="0" applyAlignment="0" applyProtection="0"/>
    <xf numFmtId="0" fontId="20" fillId="0" borderId="171">
      <alignment horizontal="left" vertical="center"/>
    </xf>
    <xf numFmtId="0" fontId="20" fillId="0" borderId="171">
      <alignment horizontal="left" vertical="center"/>
    </xf>
    <xf numFmtId="0" fontId="90" fillId="0" borderId="122" applyNumberFormat="0" applyFill="0" applyAlignment="0" applyProtection="0"/>
    <xf numFmtId="0" fontId="90" fillId="0" borderId="122" applyNumberFormat="0" applyFill="0" applyAlignment="0" applyProtection="0"/>
    <xf numFmtId="10" fontId="82" fillId="39" borderId="162" applyNumberFormat="0" applyBorder="0" applyAlignment="0" applyProtection="0"/>
    <xf numFmtId="10" fontId="82" fillId="39" borderId="162" applyNumberFormat="0" applyBorder="0" applyAlignment="0" applyProtection="0"/>
    <xf numFmtId="0" fontId="49" fillId="14" borderId="166" applyNumberFormat="0" applyAlignment="0" applyProtection="0"/>
    <xf numFmtId="0" fontId="49" fillId="14" borderId="166" applyNumberFormat="0" applyAlignment="0" applyProtection="0"/>
    <xf numFmtId="340" fontId="4" fillId="0" borderId="0">
      <alignment horizontal="left" wrapText="1"/>
    </xf>
    <xf numFmtId="340"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0" fontId="4" fillId="0" borderId="0">
      <alignment horizontal="left" wrapText="1"/>
    </xf>
    <xf numFmtId="341" fontId="4" fillId="0" borderId="0">
      <alignment horizontal="left" wrapText="1"/>
    </xf>
    <xf numFmtId="341" fontId="4" fillId="0" borderId="0">
      <alignment horizontal="left" wrapText="1"/>
    </xf>
    <xf numFmtId="341" fontId="4" fillId="0" borderId="0">
      <alignment horizontal="left" wrapText="1"/>
    </xf>
    <xf numFmtId="0" fontId="4" fillId="0" borderId="0">
      <alignment horizontal="left" wrapText="1"/>
    </xf>
    <xf numFmtId="341" fontId="4" fillId="0" borderId="0">
      <alignment horizontal="left" wrapText="1"/>
    </xf>
    <xf numFmtId="340" fontId="4" fillId="0" borderId="0">
      <alignment horizontal="left" wrapText="1"/>
    </xf>
    <xf numFmtId="0" fontId="4" fillId="0" borderId="0">
      <alignment horizontal="left" wrapText="1"/>
    </xf>
    <xf numFmtId="340" fontId="4" fillId="0" borderId="0">
      <alignment horizontal="left" wrapText="1"/>
    </xf>
    <xf numFmtId="340" fontId="4" fillId="0" borderId="0">
      <alignment horizontal="left" wrapText="1"/>
    </xf>
    <xf numFmtId="340"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195" fontId="4" fillId="0" borderId="0">
      <alignment horizontal="left" wrapText="1"/>
    </xf>
    <xf numFmtId="9" fontId="4" fillId="0" borderId="122" applyNumberFormat="0" applyFont="0" applyFill="0" applyAlignment="0" applyProtection="0"/>
    <xf numFmtId="9" fontId="4" fillId="0" borderId="122" applyNumberFormat="0" applyFont="0" applyFill="0" applyAlignment="0" applyProtection="0"/>
    <xf numFmtId="0" fontId="4" fillId="0" borderId="0">
      <alignment horizontal="left" wrapText="1"/>
    </xf>
    <xf numFmtId="341" fontId="4" fillId="0" borderId="0">
      <alignment horizontal="left" wrapText="1"/>
    </xf>
    <xf numFmtId="341" fontId="4" fillId="0" borderId="0">
      <alignment horizontal="left" wrapText="1"/>
    </xf>
    <xf numFmtId="341" fontId="4" fillId="0" borderId="0">
      <alignment horizontal="left" wrapText="1"/>
    </xf>
    <xf numFmtId="0" fontId="4" fillId="0" borderId="0">
      <alignment horizontal="left" wrapText="1"/>
    </xf>
    <xf numFmtId="341" fontId="4" fillId="0" borderId="0">
      <alignment horizontal="left" wrapText="1"/>
    </xf>
    <xf numFmtId="340" fontId="4" fillId="0" borderId="0">
      <alignment horizontal="left" wrapText="1"/>
    </xf>
    <xf numFmtId="0" fontId="4" fillId="0" borderId="0">
      <alignment horizontal="left" wrapText="1"/>
    </xf>
    <xf numFmtId="340" fontId="4" fillId="0" borderId="0">
      <alignment horizontal="left" wrapText="1"/>
    </xf>
    <xf numFmtId="9" fontId="4" fillId="0" borderId="122" applyNumberFormat="0" applyFont="0" applyFill="0" applyAlignment="0" applyProtection="0"/>
    <xf numFmtId="9" fontId="4" fillId="0" borderId="122" applyNumberFormat="0" applyFont="0" applyFill="0" applyAlignment="0" applyProtection="0"/>
    <xf numFmtId="0" fontId="132" fillId="30" borderId="150" applyNumberFormat="0" applyFont="0" applyBorder="0" applyAlignment="0" applyProtection="0">
      <protection hidden="1"/>
    </xf>
    <xf numFmtId="0" fontId="132" fillId="30" borderId="150" applyNumberFormat="0" applyFont="0" applyBorder="0" applyAlignment="0" applyProtection="0">
      <protection hidden="1"/>
    </xf>
    <xf numFmtId="0" fontId="131" fillId="0" borderId="150">
      <protection hidden="1"/>
    </xf>
    <xf numFmtId="0" fontId="131" fillId="0" borderId="150">
      <protection hidden="1"/>
    </xf>
    <xf numFmtId="0" fontId="11" fillId="43" borderId="168">
      <alignment horizontal="left" vertical="center" wrapText="1"/>
    </xf>
    <xf numFmtId="0" fontId="11" fillId="43" borderId="168">
      <alignment horizontal="left" vertical="center" wrapText="1"/>
    </xf>
    <xf numFmtId="37" fontId="94" fillId="29" borderId="14" applyBorder="0" applyProtection="0">
      <alignment vertical="center"/>
    </xf>
    <xf numFmtId="17" fontId="11" fillId="3" borderId="12" applyNumberFormat="0">
      <alignment horizontal="center"/>
    </xf>
    <xf numFmtId="0" fontId="62" fillId="0" borderId="0"/>
    <xf numFmtId="0" fontId="66" fillId="0" borderId="0"/>
    <xf numFmtId="0" fontId="11" fillId="0" borderId="0" applyNumberFormat="0" applyFill="0" applyBorder="0" applyAlignment="0" applyProtection="0"/>
    <xf numFmtId="0" fontId="219" fillId="44" borderId="168"/>
    <xf numFmtId="0" fontId="11" fillId="0" borderId="0" applyNumberFormat="0" applyFill="0" applyBorder="0" applyAlignment="0" applyProtection="0"/>
    <xf numFmtId="0" fontId="219" fillId="44" borderId="168"/>
    <xf numFmtId="0" fontId="11" fillId="0" borderId="0" applyNumberFormat="0" applyFill="0" applyBorder="0" applyAlignment="0" applyProtection="0"/>
    <xf numFmtId="0" fontId="11" fillId="0" borderId="0" applyNumberFormat="0" applyFill="0" applyBorder="0" applyAlignment="0" applyProtection="0"/>
    <xf numFmtId="0" fontId="4" fillId="0" borderId="12"/>
    <xf numFmtId="0" fontId="4" fillId="0" borderId="12"/>
    <xf numFmtId="0" fontId="4" fillId="0" borderId="12"/>
    <xf numFmtId="0" fontId="11" fillId="0" borderId="0" applyNumberFormat="0" applyFill="0" applyBorder="0" applyAlignment="0" applyProtection="0"/>
    <xf numFmtId="0" fontId="4" fillId="0" borderId="12"/>
    <xf numFmtId="0" fontId="4" fillId="0" borderId="12"/>
    <xf numFmtId="0" fontId="4" fillId="0" borderId="12"/>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12"/>
    <xf numFmtId="0" fontId="4" fillId="0" borderId="12"/>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2" fillId="0" borderId="0"/>
    <xf numFmtId="0" fontId="4" fillId="0" borderId="12"/>
    <xf numFmtId="0" fontId="4" fillId="0" borderId="12"/>
    <xf numFmtId="0" fontId="104" fillId="0" borderId="0"/>
    <xf numFmtId="0" fontId="104" fillId="0" borderId="0"/>
    <xf numFmtId="0" fontId="104" fillId="0" borderId="0"/>
    <xf numFmtId="0" fontId="104" fillId="0" borderId="0"/>
    <xf numFmtId="0" fontId="104" fillId="0" borderId="0"/>
    <xf numFmtId="0" fontId="4" fillId="0" borderId="12"/>
    <xf numFmtId="0" fontId="4" fillId="0" borderId="12"/>
    <xf numFmtId="0" fontId="4" fillId="0" borderId="12"/>
    <xf numFmtId="0" fontId="110" fillId="0" borderId="0" applyNumberFormat="0" applyFill="0" applyBorder="0" applyProtection="0">
      <alignment vertical="top"/>
    </xf>
    <xf numFmtId="0" fontId="4" fillId="0" borderId="12"/>
    <xf numFmtId="0" fontId="110" fillId="0" borderId="0" applyNumberFormat="0" applyFill="0" applyBorder="0" applyProtection="0">
      <alignment vertical="top"/>
    </xf>
    <xf numFmtId="0" fontId="4" fillId="0" borderId="12"/>
    <xf numFmtId="0" fontId="4" fillId="0" borderId="12"/>
    <xf numFmtId="0" fontId="4" fillId="0" borderId="12"/>
    <xf numFmtId="0" fontId="110" fillId="0" borderId="0" applyNumberFormat="0" applyFill="0" applyBorder="0" applyAlignment="0" applyProtection="0"/>
    <xf numFmtId="0" fontId="4" fillId="0" borderId="12"/>
    <xf numFmtId="0" fontId="4" fillId="0" borderId="12"/>
    <xf numFmtId="0" fontId="110" fillId="0" borderId="0" applyNumberFormat="0" applyFill="0" applyBorder="0" applyAlignment="0" applyProtection="0"/>
    <xf numFmtId="0" fontId="4" fillId="0" borderId="12"/>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4" fillId="0" borderId="12"/>
    <xf numFmtId="0" fontId="4" fillId="0" borderId="12"/>
    <xf numFmtId="0" fontId="4" fillId="0" borderId="12"/>
    <xf numFmtId="0" fontId="4" fillId="0" borderId="12"/>
    <xf numFmtId="0" fontId="110" fillId="0" borderId="0" applyNumberFormat="0" applyFill="0" applyBorder="0" applyProtection="0">
      <alignment vertical="top"/>
    </xf>
    <xf numFmtId="0" fontId="110" fillId="0" borderId="0" applyNumberFormat="0" applyFill="0" applyBorder="0" applyProtection="0">
      <alignment vertical="top"/>
    </xf>
    <xf numFmtId="0" fontId="4" fillId="0" borderId="12"/>
    <xf numFmtId="0" fontId="110" fillId="0" borderId="0" applyNumberFormat="0" applyFill="0" applyBorder="0" applyAlignment="0" applyProtection="0">
      <alignment vertical="top"/>
    </xf>
    <xf numFmtId="0" fontId="4" fillId="0" borderId="12"/>
    <xf numFmtId="0" fontId="110" fillId="0" borderId="0" applyNumberFormat="0" applyFill="0" applyBorder="0" applyAlignment="0" applyProtection="0">
      <alignment vertical="top"/>
    </xf>
    <xf numFmtId="0" fontId="4" fillId="0" borderId="12"/>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4" fillId="0" borderId="12"/>
    <xf numFmtId="0" fontId="4" fillId="0" borderId="12"/>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110" fillId="0" borderId="0" applyNumberFormat="0" applyFill="0" applyBorder="0" applyProtection="0">
      <alignment vertical="top"/>
    </xf>
    <xf numFmtId="0" fontId="4" fillId="0" borderId="12"/>
    <xf numFmtId="0" fontId="110" fillId="0" borderId="0" applyNumberFormat="0" applyFill="0" applyBorder="0" applyProtection="0">
      <alignment vertical="top"/>
    </xf>
    <xf numFmtId="0" fontId="4" fillId="0" borderId="12"/>
    <xf numFmtId="0" fontId="4" fillId="0" borderId="12"/>
    <xf numFmtId="0" fontId="4" fillId="0" borderId="12"/>
    <xf numFmtId="0" fontId="4" fillId="0" borderId="12"/>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4" fillId="0" borderId="12"/>
    <xf numFmtId="0" fontId="4" fillId="0" borderId="12"/>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4" fillId="0" borderId="12"/>
    <xf numFmtId="0" fontId="4" fillId="0" borderId="12"/>
    <xf numFmtId="0" fontId="4" fillId="0" borderId="0"/>
    <xf numFmtId="0" fontId="4" fillId="0" borderId="0"/>
    <xf numFmtId="0" fontId="4" fillId="0" borderId="0"/>
    <xf numFmtId="0" fontId="4" fillId="0" borderId="0"/>
    <xf numFmtId="0" fontId="4" fillId="0" borderId="0"/>
    <xf numFmtId="0" fontId="4" fillId="0" borderId="12"/>
    <xf numFmtId="0" fontId="109" fillId="0" borderId="0" applyNumberFormat="0" applyFill="0" applyBorder="0" applyAlignment="0" applyProtection="0"/>
    <xf numFmtId="0" fontId="4" fillId="0" borderId="12"/>
    <xf numFmtId="0" fontId="109" fillId="0" borderId="0" applyNumberFormat="0" applyFill="0" applyBorder="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4"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2" fillId="0" borderId="5"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1" fillId="0" borderId="5" applyNumberFormat="0" applyFill="0" applyProtection="0">
      <alignment horizontal="center"/>
    </xf>
    <xf numFmtId="0" fontId="111"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4" fillId="0" borderId="5"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113" fillId="0" borderId="6" applyNumberFormat="0" applyFill="0" applyProtection="0">
      <alignment horizontal="center"/>
    </xf>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4" fillId="0" borderId="7" applyNumberFormat="0" applyFont="0" applyFill="0" applyAlignment="0" applyProtection="0"/>
    <xf numFmtId="0" fontId="115" fillId="0" borderId="0" applyNumberFormat="0" applyFill="0" applyBorder="0" applyProtection="0">
      <alignment horizontal="left"/>
    </xf>
    <xf numFmtId="0" fontId="115" fillId="0" borderId="0" applyNumberFormat="0" applyFill="0" applyBorder="0" applyProtection="0">
      <alignment horizontal="left"/>
    </xf>
    <xf numFmtId="0" fontId="113" fillId="0" borderId="0" applyNumberFormat="0" applyFill="0" applyBorder="0" applyProtection="0">
      <alignment horizontal="left"/>
    </xf>
    <xf numFmtId="0" fontId="113" fillId="0" borderId="0" applyNumberFormat="0" applyFill="0" applyBorder="0" applyProtection="0">
      <alignment horizontal="left"/>
    </xf>
    <xf numFmtId="0" fontId="116" fillId="0" borderId="0" applyNumberFormat="0" applyFill="0" applyBorder="0" applyProtection="0">
      <alignment horizontal="centerContinuous"/>
    </xf>
    <xf numFmtId="0" fontId="116" fillId="0" borderId="0" applyNumberFormat="0" applyFill="0" applyBorder="0" applyProtection="0">
      <alignment horizontal="centerContinuous"/>
    </xf>
    <xf numFmtId="0" fontId="117" fillId="0" borderId="0" applyNumberFormat="0" applyFill="0" applyBorder="0" applyProtection="0">
      <alignment horizontal="centerContinuous"/>
    </xf>
    <xf numFmtId="342" fontId="90" fillId="0" borderId="122">
      <alignment horizontal="right"/>
    </xf>
    <xf numFmtId="0" fontId="117" fillId="0" borderId="0" applyNumberFormat="0" applyFill="0" applyBorder="0" applyProtection="0">
      <alignment horizontal="centerContinuous"/>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0" fontId="118" fillId="0" borderId="0" applyNumberFormat="0" applyFill="0" applyBorder="0" applyProtection="0">
      <alignment horizontal="centerContinuous"/>
    </xf>
    <xf numFmtId="342" fontId="90" fillId="0" borderId="122">
      <alignment horizontal="right"/>
    </xf>
    <xf numFmtId="342" fontId="90" fillId="0" borderId="122">
      <alignment horizontal="right"/>
    </xf>
    <xf numFmtId="0" fontId="118" fillId="0" borderId="0" applyNumberFormat="0" applyFill="0" applyBorder="0" applyProtection="0">
      <alignment horizontal="centerContinuous"/>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342" fontId="90" fillId="0" borderId="122">
      <alignment horizontal="right"/>
    </xf>
    <xf numFmtId="0" fontId="90" fillId="0" borderId="122">
      <alignment horizontal="right"/>
    </xf>
    <xf numFmtId="0" fontId="90" fillId="0" borderId="122">
      <alignment horizontal="right"/>
    </xf>
    <xf numFmtId="0" fontId="118" fillId="0" borderId="0" applyNumberFormat="0" applyFill="0" applyProtection="0">
      <alignment horizontal="centerContinuous"/>
    </xf>
    <xf numFmtId="342" fontId="90" fillId="0" borderId="122">
      <alignment horizontal="right"/>
    </xf>
    <xf numFmtId="342" fontId="90" fillId="0" borderId="122">
      <alignment horizontal="right"/>
    </xf>
    <xf numFmtId="0" fontId="118" fillId="0" borderId="0" applyNumberFormat="0" applyFill="0" applyProtection="0">
      <alignment horizontal="centerContinuous"/>
    </xf>
    <xf numFmtId="342" fontId="90" fillId="0" borderId="122">
      <alignment horizontal="right"/>
    </xf>
    <xf numFmtId="342"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4" fillId="0" borderId="0"/>
    <xf numFmtId="0" fontId="62" fillId="0" borderId="0"/>
    <xf numFmtId="0" fontId="90" fillId="0" borderId="122">
      <alignment horizontal="right"/>
    </xf>
    <xf numFmtId="0" fontId="90" fillId="0" borderId="122">
      <alignment horizontal="right"/>
    </xf>
    <xf numFmtId="0" fontId="4" fillId="0" borderId="0" applyNumberFormat="0" applyFill="0" applyBorder="0" applyAlignment="0" applyProtection="0"/>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0" fontId="90" fillId="0" borderId="122">
      <alignment horizontal="right"/>
    </xf>
    <xf numFmtId="196" fontId="4" fillId="0" borderId="0">
      <alignment horizontal="left"/>
      <protection locked="0"/>
    </xf>
    <xf numFmtId="1" fontId="92" fillId="0" borderId="0"/>
    <xf numFmtId="1" fontId="92" fillId="0" borderId="0"/>
    <xf numFmtId="234" fontId="123" fillId="0" borderId="110" applyBorder="0">
      <alignment horizontal="right"/>
    </xf>
    <xf numFmtId="234" fontId="123" fillId="6" borderId="111"/>
    <xf numFmtId="234" fontId="123" fillId="6" borderId="111"/>
    <xf numFmtId="235" fontId="124" fillId="0" borderId="0">
      <alignment horizontal="right"/>
    </xf>
    <xf numFmtId="234" fontId="123" fillId="6" borderId="111"/>
    <xf numFmtId="235" fontId="124" fillId="0" borderId="0">
      <alignment horizontal="right"/>
    </xf>
    <xf numFmtId="234" fontId="123" fillId="6" borderId="111"/>
    <xf numFmtId="37" fontId="126" fillId="0" borderId="10" applyFont="0"/>
    <xf numFmtId="235" fontId="226" fillId="6" borderId="150">
      <alignment horizontal="right" vertical="center"/>
    </xf>
    <xf numFmtId="37" fontId="123" fillId="0" borderId="0"/>
    <xf numFmtId="37" fontId="123" fillId="0" borderId="0"/>
    <xf numFmtId="37" fontId="126" fillId="0" borderId="122" applyFont="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37" fontId="126" fillId="0" borderId="122" applyFont="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85" fillId="9" borderId="0" applyNumberFormat="0" applyBorder="0" applyAlignment="0" applyProtection="0"/>
    <xf numFmtId="0" fontId="285" fillId="10" borderId="0" applyNumberFormat="0" applyBorder="0" applyAlignment="0" applyProtection="0"/>
    <xf numFmtId="0" fontId="285" fillId="11" borderId="0" applyNumberFormat="0" applyBorder="0" applyAlignment="0" applyProtection="0"/>
    <xf numFmtId="0" fontId="285" fillId="12" borderId="0" applyNumberFormat="0" applyBorder="0" applyAlignment="0" applyProtection="0"/>
    <xf numFmtId="0" fontId="285" fillId="13" borderId="0" applyNumberFormat="0" applyBorder="0" applyAlignment="0" applyProtection="0"/>
    <xf numFmtId="0" fontId="285" fillId="14" borderId="0" applyNumberFormat="0" applyBorder="0" applyAlignment="0" applyProtection="0"/>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0"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0"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342" fontId="90" fillId="0" borderId="10">
      <alignment horizontal="right"/>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85" fillId="16" borderId="0" applyNumberFormat="0" applyBorder="0" applyAlignment="0" applyProtection="0"/>
    <xf numFmtId="0" fontId="285" fillId="17" borderId="0" applyNumberFormat="0" applyBorder="0" applyAlignment="0" applyProtection="0"/>
    <xf numFmtId="0" fontId="285" fillId="18" borderId="0" applyNumberFormat="0" applyBorder="0" applyAlignment="0" applyProtection="0"/>
    <xf numFmtId="0" fontId="285" fillId="12" borderId="0" applyNumberFormat="0" applyBorder="0" applyAlignment="0" applyProtection="0"/>
    <xf numFmtId="0" fontId="285" fillId="16" borderId="0" applyNumberFormat="0" applyBorder="0" applyAlignment="0" applyProtection="0"/>
    <xf numFmtId="0" fontId="285" fillId="19" borderId="0" applyNumberFormat="0" applyBorder="0" applyAlignment="0" applyProtection="0"/>
    <xf numFmtId="0" fontId="40" fillId="20"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86" fillId="20" borderId="0" applyNumberFormat="0" applyBorder="0" applyAlignment="0" applyProtection="0"/>
    <xf numFmtId="0" fontId="286" fillId="17" borderId="0" applyNumberFormat="0" applyBorder="0" applyAlignment="0" applyProtection="0"/>
    <xf numFmtId="0" fontId="286" fillId="18" borderId="0" applyNumberFormat="0" applyBorder="0" applyAlignment="0" applyProtection="0"/>
    <xf numFmtId="0" fontId="286" fillId="21" borderId="0" applyNumberFormat="0" applyBorder="0" applyAlignment="0" applyProtection="0"/>
    <xf numFmtId="0" fontId="286" fillId="22" borderId="0" applyNumberFormat="0" applyBorder="0" applyAlignment="0" applyProtection="0"/>
    <xf numFmtId="0" fontId="286" fillId="23" borderId="0" applyNumberFormat="0" applyBorder="0" applyAlignment="0" applyProtection="0"/>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128" fillId="0" borderId="0" applyAlignment="0">
      <alignment horizontal="right"/>
    </xf>
    <xf numFmtId="0" fontId="128" fillId="0" borderId="0" applyAlignment="0">
      <alignment horizontal="right"/>
    </xf>
    <xf numFmtId="0" fontId="102" fillId="28" borderId="13">
      <alignment horizontal="center" vertical="center"/>
    </xf>
    <xf numFmtId="17" fontId="11" fillId="3" borderId="112" applyNumberFormat="0">
      <alignment horizontal="center"/>
    </xf>
    <xf numFmtId="17" fontId="11" fillId="3" borderId="112" applyNumberFormat="0">
      <alignment horizontal="center"/>
    </xf>
    <xf numFmtId="37" fontId="94" fillId="29" borderId="113" applyBorder="0" applyProtection="0">
      <alignment vertical="center"/>
    </xf>
    <xf numFmtId="37" fontId="94" fillId="29" borderId="113" applyBorder="0" applyProtection="0">
      <alignment vertical="center"/>
    </xf>
    <xf numFmtId="0" fontId="82" fillId="0" borderId="15" applyNumberFormat="0" applyFill="0" applyAlignment="0" applyProtection="0"/>
    <xf numFmtId="0" fontId="131" fillId="0" borderId="114">
      <protection hidden="1"/>
    </xf>
    <xf numFmtId="0" fontId="131" fillId="0" borderId="114">
      <protection hidden="1"/>
    </xf>
    <xf numFmtId="0" fontId="132" fillId="30" borderId="114" applyNumberFormat="0" applyFont="0" applyBorder="0" applyAlignment="0" applyProtection="0">
      <protection hidden="1"/>
    </xf>
    <xf numFmtId="0" fontId="132" fillId="30" borderId="114" applyNumberFormat="0" applyFont="0" applyBorder="0" applyAlignment="0" applyProtection="0">
      <protection hidden="1"/>
    </xf>
    <xf numFmtId="0" fontId="131" fillId="0" borderId="114">
      <protection hidden="1"/>
    </xf>
    <xf numFmtId="0" fontId="134" fillId="0" borderId="0" applyNumberFormat="0" applyFill="0" applyBorder="0" applyAlignment="0" applyProtection="0"/>
    <xf numFmtId="0" fontId="134" fillId="0" borderId="0" applyNumberFormat="0" applyFill="0" applyBorder="0" applyAlignment="0" applyProtection="0"/>
    <xf numFmtId="9" fontId="4" fillId="0" borderId="17" applyNumberFormat="0" applyFont="0" applyFill="0" applyAlignment="0" applyProtection="0"/>
    <xf numFmtId="9" fontId="4" fillId="0" borderId="10" applyNumberFormat="0" applyFont="0" applyFill="0" applyAlignment="0" applyProtection="0"/>
    <xf numFmtId="9" fontId="4" fillId="0" borderId="10" applyNumberFormat="0" applyFont="0" applyFill="0" applyAlignment="0" applyProtection="0"/>
    <xf numFmtId="9" fontId="4" fillId="0" borderId="10" applyNumberFormat="0" applyFont="0" applyFill="0" applyAlignment="0" applyProtection="0"/>
    <xf numFmtId="9" fontId="4" fillId="0" borderId="18" applyNumberFormat="0" applyFont="0" applyFill="0" applyAlignment="0" applyProtection="0"/>
    <xf numFmtId="9" fontId="4" fillId="0" borderId="19" applyNumberFormat="0" applyFont="0" applyFill="0" applyAlignment="0" applyProtection="0"/>
    <xf numFmtId="238" fontId="99" fillId="0" borderId="115"/>
    <xf numFmtId="238" fontId="99" fillId="0" borderId="115"/>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49" borderId="172" applyNumberFormat="0" applyFont="0" applyAlignment="0" applyProtection="0"/>
    <xf numFmtId="0" fontId="4" fillId="0" borderId="138" applyNumberFormat="0" applyFont="0" applyFill="0" applyAlignment="0" applyProtection="0"/>
    <xf numFmtId="210" fontId="4" fillId="0" borderId="0"/>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1" fontId="93" fillId="31" borderId="21">
      <alignment horizontal="center"/>
    </xf>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0" fontId="4" fillId="0" borderId="138" applyNumberFormat="0" applyFont="0" applyFill="0" applyAlignment="0" applyProtection="0"/>
    <xf numFmtId="210" fontId="4" fillId="0" borderId="0"/>
    <xf numFmtId="0" fontId="90" fillId="0" borderId="10" applyNumberFormat="0" applyFill="0" applyAlignment="0" applyProtection="0"/>
    <xf numFmtId="166" fontId="142" fillId="0" borderId="115" applyAlignment="0" applyProtection="0"/>
    <xf numFmtId="166" fontId="142" fillId="0" borderId="115" applyAlignment="0" applyProtection="0"/>
    <xf numFmtId="0" fontId="99" fillId="0" borderId="109" applyNumberFormat="0" applyFont="0" applyFill="0" applyAlignment="0" applyProtection="0"/>
    <xf numFmtId="0" fontId="99" fillId="0" borderId="109" applyNumberFormat="0" applyFont="0" applyFill="0" applyAlignment="0" applyProtection="0"/>
    <xf numFmtId="0" fontId="99" fillId="0" borderId="109" applyNumberFormat="0" applyFont="0" applyFill="0" applyAlignment="0" applyProtection="0"/>
    <xf numFmtId="0" fontId="99" fillId="0" borderId="109" applyNumberFormat="0" applyFont="0" applyFill="0" applyAlignment="0" applyProtection="0"/>
    <xf numFmtId="166" fontId="142" fillId="0" borderId="115" applyAlignment="0" applyProtection="0"/>
    <xf numFmtId="251" fontId="102" fillId="0" borderId="109" applyNumberFormat="0" applyFill="0" applyAlignment="0" applyProtection="0">
      <alignment horizontal="center"/>
    </xf>
    <xf numFmtId="251" fontId="102" fillId="0" borderId="109" applyNumberFormat="0" applyFill="0" applyAlignment="0" applyProtection="0">
      <alignment horizontal="center"/>
    </xf>
    <xf numFmtId="0" fontId="90" fillId="0" borderId="116">
      <alignment horizontal="centerContinuous"/>
    </xf>
    <xf numFmtId="0" fontId="90" fillId="0" borderId="116">
      <alignment horizontal="centerContinuous"/>
    </xf>
    <xf numFmtId="0" fontId="90" fillId="0" borderId="116">
      <alignment horizontal="centerContinuous"/>
    </xf>
    <xf numFmtId="0" fontId="90" fillId="0" borderId="116">
      <alignment horizontal="centerContinuous"/>
    </xf>
    <xf numFmtId="252" fontId="102" fillId="0" borderId="10" applyFill="0" applyAlignment="0" applyProtection="0">
      <alignment horizontal="center"/>
    </xf>
    <xf numFmtId="0" fontId="144" fillId="0" borderId="115">
      <alignment horizontal="left" wrapText="1"/>
    </xf>
    <xf numFmtId="0" fontId="144" fillId="0" borderId="115">
      <alignment horizontal="left" wrapText="1"/>
    </xf>
    <xf numFmtId="194" fontId="4" fillId="0" borderId="0" applyFont="0" applyFill="0" applyBorder="0" applyAlignment="0" applyProtection="0"/>
    <xf numFmtId="0" fontId="52" fillId="30" borderId="173" applyNumberFormat="0" applyAlignment="0" applyProtection="0"/>
    <xf numFmtId="0" fontId="52" fillId="30" borderId="173" applyNumberFormat="0" applyAlignment="0" applyProtection="0"/>
    <xf numFmtId="234" fontId="123" fillId="6" borderId="0"/>
    <xf numFmtId="234" fontId="123" fillId="6" borderId="0"/>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0" fontId="140" fillId="0" borderId="109">
      <alignment horizontal="center"/>
    </xf>
    <xf numFmtId="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0" fontId="140" fillId="0" borderId="109">
      <alignment horizontal="center"/>
    </xf>
    <xf numFmtId="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210" fontId="140" fillId="0" borderId="109">
      <alignment horizontal="center"/>
    </xf>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38" fontId="139" fillId="0" borderId="17"/>
    <xf numFmtId="234" fontId="123" fillId="0" borderId="0"/>
    <xf numFmtId="232" fontId="91" fillId="0" borderId="0" applyNumberFormat="0"/>
    <xf numFmtId="37" fontId="122" fillId="0" borderId="0"/>
    <xf numFmtId="234" fontId="123" fillId="0" borderId="0"/>
    <xf numFmtId="232" fontId="91" fillId="0" borderId="0" applyNumberFormat="0"/>
    <xf numFmtId="37" fontId="122" fillId="0" borderId="0"/>
    <xf numFmtId="243" fontId="148" fillId="3" borderId="117" applyNumberFormat="0" applyFont="0" applyBorder="0">
      <alignment horizontal="right"/>
    </xf>
    <xf numFmtId="243" fontId="148" fillId="3" borderId="117" applyNumberFormat="0" applyFont="0" applyBorder="0">
      <alignment horizontal="right"/>
    </xf>
    <xf numFmtId="256" fontId="4" fillId="0" borderId="0" applyFill="0" applyBorder="0" applyAlignment="0"/>
    <xf numFmtId="256" fontId="4" fillId="0" borderId="0" applyFill="0" applyBorder="0" applyAlignment="0"/>
    <xf numFmtId="0" fontId="4" fillId="0" borderId="0" applyFill="0" applyBorder="0" applyAlignment="0"/>
    <xf numFmtId="257" fontId="4" fillId="0" borderId="0" applyFill="0" applyBorder="0" applyAlignment="0"/>
    <xf numFmtId="0" fontId="4" fillId="0" borderId="0" applyFill="0" applyBorder="0" applyAlignment="0"/>
    <xf numFmtId="256" fontId="4" fillId="0" borderId="0" applyFill="0" applyBorder="0" applyAlignment="0"/>
    <xf numFmtId="0" fontId="4" fillId="0" borderId="0" applyFill="0" applyBorder="0" applyAlignment="0"/>
    <xf numFmtId="256" fontId="4" fillId="0" borderId="0" applyFill="0" applyBorder="0" applyAlignment="0"/>
    <xf numFmtId="0" fontId="42" fillId="30" borderId="27" applyNumberFormat="0" applyAlignment="0" applyProtection="0"/>
    <xf numFmtId="0" fontId="42" fillId="30" borderId="27" applyNumberFormat="0" applyAlignment="0" applyProtection="0"/>
    <xf numFmtId="0" fontId="42" fillId="30" borderId="27" applyNumberFormat="0" applyAlignment="0" applyProtection="0"/>
    <xf numFmtId="0" fontId="42" fillId="30" borderId="27" applyNumberFormat="0" applyAlignment="0" applyProtection="0"/>
    <xf numFmtId="258" fontId="149" fillId="0" borderId="28" applyFill="0" applyBorder="0" applyAlignment="0" applyProtection="0">
      <alignment horizontal="right"/>
    </xf>
    <xf numFmtId="0" fontId="152" fillId="34" borderId="112"/>
    <xf numFmtId="0" fontId="152" fillId="34" borderId="112"/>
    <xf numFmtId="235" fontId="90" fillId="0" borderId="10"/>
    <xf numFmtId="0" fontId="50" fillId="0" borderId="30" applyNumberFormat="0" applyFill="0" applyAlignment="0" applyProtection="0"/>
    <xf numFmtId="0" fontId="43" fillId="35" borderId="29" applyNumberFormat="0" applyAlignment="0" applyProtection="0"/>
    <xf numFmtId="210" fontId="4" fillId="0" borderId="7"/>
    <xf numFmtId="0" fontId="82" fillId="0" borderId="114"/>
    <xf numFmtId="0" fontId="82" fillId="0" borderId="114"/>
    <xf numFmtId="0" fontId="82" fillId="0" borderId="114"/>
    <xf numFmtId="0" fontId="82" fillId="0" borderId="114"/>
    <xf numFmtId="0" fontId="155" fillId="0" borderId="10" applyNumberFormat="0" applyFill="0" applyBorder="0" applyAlignment="0" applyProtection="0">
      <alignment horizontal="center"/>
    </xf>
    <xf numFmtId="0" fontId="156" fillId="0" borderId="110" applyNumberFormat="0" applyFill="0" applyProtection="0">
      <alignment horizontal="center" vertical="center"/>
    </xf>
    <xf numFmtId="0" fontId="157" fillId="0" borderId="10" applyNumberFormat="0" applyFill="0" applyBorder="0" applyProtection="0">
      <alignment horizontal="right" vertical="center"/>
    </xf>
    <xf numFmtId="0" fontId="28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7" fillId="0" borderId="0" applyNumberFormat="0" applyFill="0" applyBorder="0" applyAlignment="0" applyProtection="0">
      <alignment vertical="top"/>
      <protection locked="0"/>
    </xf>
    <xf numFmtId="38" fontId="158" fillId="0" borderId="118"/>
    <xf numFmtId="38" fontId="158" fillId="0" borderId="118"/>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7" borderId="0" applyNumberFormat="0" applyBorder="0" applyAlignment="0" applyProtection="0"/>
    <xf numFmtId="0" fontId="89" fillId="0" borderId="10" applyNumberFormat="0" applyFill="0" applyProtection="0">
      <alignment horizontal="right" wrapText="1"/>
    </xf>
    <xf numFmtId="0" fontId="89" fillId="0" borderId="10" applyNumberFormat="0" applyFill="0" applyProtection="0">
      <alignment horizontal="right" wrapText="1"/>
    </xf>
    <xf numFmtId="0" fontId="162" fillId="0" borderId="112" applyFont="0" applyFill="0" applyBorder="0" applyAlignment="0" applyProtection="0">
      <alignment horizontal="center" wrapText="1"/>
    </xf>
    <xf numFmtId="0" fontId="162" fillId="0" borderId="112" applyFont="0" applyFill="0" applyBorder="0" applyAlignment="0" applyProtection="0">
      <alignment horizontal="center" wrapText="1"/>
    </xf>
    <xf numFmtId="41" fontId="4" fillId="0" borderId="0" applyFont="0" applyFill="0" applyBorder="0" applyAlignment="0" applyProtection="0"/>
    <xf numFmtId="0" fontId="16" fillId="0" borderId="0"/>
    <xf numFmtId="0" fontId="16"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203" fontId="4" fillId="0" borderId="0"/>
    <xf numFmtId="0" fontId="109" fillId="0" borderId="149" applyNumberFormat="0" applyFill="0" applyAlignment="0" applyProtection="0"/>
    <xf numFmtId="167" fontId="103" fillId="0" borderId="0" applyFont="0" applyFill="0" applyBorder="0" applyAlignment="0" applyProtection="0"/>
    <xf numFmtId="167" fontId="103" fillId="0" borderId="0" applyFont="0" applyFill="0" applyBorder="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71" fillId="0" borderId="112"/>
    <xf numFmtId="0" fontId="171" fillId="0" borderId="112"/>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172" fontId="4" fillId="0" borderId="0" applyFont="0" applyFill="0" applyBorder="0" applyAlignment="0" applyProtection="0"/>
    <xf numFmtId="172" fontId="4" fillId="0" borderId="0" applyFont="0" applyFill="0" applyBorder="0" applyAlignment="0" applyProtection="0"/>
    <xf numFmtId="184" fontId="4" fillId="0" borderId="0" applyFont="0" applyFill="0" applyBorder="0" applyAlignment="0" applyProtection="0"/>
    <xf numFmtId="184" fontId="164" fillId="0" borderId="0" applyFont="0" applyFill="0" applyBorder="0" applyAlignment="0" applyProtection="0"/>
    <xf numFmtId="184" fontId="164" fillId="0" borderId="0" applyFont="0" applyFill="0" applyBorder="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194" fontId="4" fillId="0" borderId="120" applyFill="0" applyBorder="0" applyAlignment="0" applyProtection="0">
      <alignment horizontal="right"/>
    </xf>
    <xf numFmtId="194" fontId="4" fillId="0" borderId="120" applyFill="0" applyBorder="0" applyAlignment="0" applyProtection="0">
      <alignment horizontal="right"/>
    </xf>
    <xf numFmtId="194" fontId="4" fillId="0" borderId="120" applyFill="0" applyBorder="0" applyAlignment="0" applyProtection="0">
      <alignment horizontal="right"/>
    </xf>
    <xf numFmtId="273" fontId="4" fillId="0" borderId="120" applyFont="0" applyFill="0" applyBorder="0" applyAlignment="0" applyProtection="0">
      <alignment horizontal="right"/>
    </xf>
    <xf numFmtId="273" fontId="4" fillId="0" borderId="120" applyFont="0" applyFill="0" applyBorder="0" applyAlignment="0" applyProtection="0">
      <alignment horizontal="right"/>
    </xf>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09" fillId="0" borderId="149" applyNumberFormat="0" applyFill="0" applyAlignment="0" applyProtection="0"/>
    <xf numFmtId="0" fontId="171" fillId="0" borderId="35"/>
    <xf numFmtId="0" fontId="109" fillId="0" borderId="149" applyNumberFormat="0" applyFill="0" applyAlignment="0" applyProtection="0"/>
    <xf numFmtId="233" fontId="4" fillId="0" borderId="0">
      <alignment horizontal="right"/>
    </xf>
    <xf numFmtId="210" fontId="4" fillId="0" borderId="0" applyNumberFormat="0" applyAlignment="0">
      <alignment horizontal="left"/>
      <protection locked="0"/>
    </xf>
    <xf numFmtId="280" fontId="96" fillId="39" borderId="121" applyFont="0" applyFill="0" applyBorder="0" applyAlignment="0" applyProtection="0"/>
    <xf numFmtId="280" fontId="96" fillId="39" borderId="121" applyFont="0" applyFill="0" applyBorder="0" applyAlignment="0" applyProtection="0"/>
    <xf numFmtId="280" fontId="96" fillId="39" borderId="121" applyFont="0" applyFill="0" applyBorder="0" applyAlignment="0" applyProtection="0"/>
    <xf numFmtId="280" fontId="96" fillId="39" borderId="121" applyFont="0" applyFill="0" applyBorder="0" applyAlignment="0" applyProtection="0"/>
    <xf numFmtId="277" fontId="177" fillId="0" borderId="122" applyFont="0" applyFill="0" applyBorder="0" applyAlignment="0" applyProtection="0">
      <alignment horizontal="right"/>
    </xf>
    <xf numFmtId="277" fontId="177" fillId="0" borderId="122" applyFont="0" applyFill="0" applyBorder="0" applyAlignment="0" applyProtection="0">
      <alignment horizontal="right"/>
    </xf>
    <xf numFmtId="0" fontId="179" fillId="0" borderId="115" applyFont="0" applyFill="0" applyBorder="0" applyAlignment="0" applyProtection="0">
      <alignment horizontal="center"/>
    </xf>
    <xf numFmtId="0" fontId="179" fillId="0" borderId="115" applyFont="0" applyFill="0" applyBorder="0" applyAlignment="0" applyProtection="0">
      <alignment horizontal="center"/>
    </xf>
    <xf numFmtId="0" fontId="82" fillId="0" borderId="115" applyFont="0" applyFill="0" applyBorder="0" applyAlignment="0" applyProtection="0">
      <alignment horizontal="center"/>
    </xf>
    <xf numFmtId="0" fontId="82" fillId="0" borderId="115" applyFont="0" applyFill="0" applyBorder="0" applyAlignment="0" applyProtection="0">
      <alignment horizontal="center"/>
    </xf>
    <xf numFmtId="0" fontId="82" fillId="0" borderId="115" applyFont="0" applyFill="0" applyBorder="0" applyAlignment="0" applyProtection="0">
      <alignment horizontal="center"/>
    </xf>
    <xf numFmtId="0" fontId="82" fillId="0" borderId="115" applyFont="0" applyFill="0" applyBorder="0" applyAlignment="0" applyProtection="0">
      <alignment horizontal="center"/>
    </xf>
    <xf numFmtId="38" fontId="103" fillId="0" borderId="123">
      <alignment vertical="center"/>
    </xf>
    <xf numFmtId="38" fontId="103" fillId="0" borderId="123">
      <alignment vertical="center"/>
    </xf>
    <xf numFmtId="288" fontId="163" fillId="0" borderId="124" applyNumberFormat="0" applyFont="0" applyFill="0" applyAlignment="0" applyProtection="0"/>
    <xf numFmtId="288" fontId="163" fillId="0" borderId="124" applyNumberFormat="0" applyFont="0" applyFill="0" applyAlignment="0" applyProtection="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256" fontId="4" fillId="0" borderId="0" applyFill="0" applyBorder="0" applyAlignment="0"/>
    <xf numFmtId="0" fontId="49" fillId="14" borderId="27" applyNumberFormat="0" applyAlignment="0" applyProtection="0"/>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alignment vertical="top"/>
      <protection locked="0"/>
    </xf>
    <xf numFmtId="0" fontId="5"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0" fontId="4" fillId="0" borderId="0">
      <alignment vertical="top"/>
    </xf>
    <xf numFmtId="0" fontId="5" fillId="0" borderId="0">
      <alignment vertical="top"/>
    </xf>
    <xf numFmtId="0" fontId="5" fillId="0" borderId="0">
      <alignment vertical="top"/>
    </xf>
    <xf numFmtId="0" fontId="5" fillId="0" borderId="0">
      <alignment vertical="top"/>
    </xf>
    <xf numFmtId="0" fontId="4"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4" fillId="0" borderId="0" applyFont="0" applyFill="0" applyBorder="0" applyAlignment="0" applyProtection="0"/>
    <xf numFmtId="41" fontId="4" fillId="0" borderId="0" applyFont="0" applyFill="0" applyBorder="0" applyAlignment="0" applyProtection="0"/>
    <xf numFmtId="0" fontId="4"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0" fontId="5" fillId="0" borderId="0">
      <alignment vertical="top"/>
    </xf>
    <xf numFmtId="0" fontId="4" fillId="0" borderId="0">
      <alignment vertical="top"/>
    </xf>
    <xf numFmtId="0" fontId="5" fillId="0" borderId="0">
      <alignment vertical="top"/>
    </xf>
    <xf numFmtId="41" fontId="4" fillId="0" borderId="0" applyFont="0" applyFill="0" applyBorder="0" applyAlignment="0" applyProtection="0"/>
    <xf numFmtId="0" fontId="4" fillId="0" borderId="0">
      <alignment vertical="top"/>
    </xf>
    <xf numFmtId="0" fontId="4"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5" fillId="0" borderId="0">
      <alignment vertical="top"/>
    </xf>
    <xf numFmtId="41" fontId="4" fillId="0" borderId="0" applyFont="0" applyFill="0" applyBorder="0" applyAlignment="0" applyProtection="0"/>
    <xf numFmtId="0" fontId="4" fillId="0" borderId="0">
      <alignment vertical="top"/>
    </xf>
    <xf numFmtId="41" fontId="4" fillId="0" borderId="0" applyFont="0" applyFill="0" applyBorder="0" applyAlignment="0" applyProtection="0"/>
    <xf numFmtId="0" fontId="4" fillId="0" borderId="0">
      <alignment vertical="top"/>
    </xf>
    <xf numFmtId="0" fontId="5" fillId="0" borderId="0">
      <alignment vertical="top"/>
    </xf>
    <xf numFmtId="0" fontId="5" fillId="0" borderId="0">
      <alignment vertical="top"/>
    </xf>
    <xf numFmtId="0" fontId="140" fillId="0" borderId="0" applyFont="0" applyFill="0" applyBorder="0" applyAlignment="0" applyProtection="0"/>
    <xf numFmtId="0" fontId="4" fillId="0" borderId="0" applyProtection="0"/>
    <xf numFmtId="263" fontId="82" fillId="29" borderId="112" applyFont="0" applyBorder="0" applyAlignment="0" applyProtection="0">
      <alignment vertical="top"/>
    </xf>
    <xf numFmtId="263" fontId="82" fillId="29" borderId="112" applyFont="0" applyBorder="0" applyAlignment="0" applyProtection="0">
      <alignment vertical="top"/>
    </xf>
    <xf numFmtId="263" fontId="82" fillId="29" borderId="112" applyFont="0" applyBorder="0" applyAlignment="0" applyProtection="0">
      <alignment vertical="top"/>
    </xf>
    <xf numFmtId="263" fontId="82" fillId="29" borderId="112" applyFont="0" applyBorder="0" applyAlignment="0" applyProtection="0">
      <alignment vertical="top"/>
    </xf>
    <xf numFmtId="262" fontId="4" fillId="0" borderId="114" applyFont="0" applyFill="0" applyBorder="0" applyAlignment="0" applyProtection="0"/>
    <xf numFmtId="262" fontId="4" fillId="0" borderId="114" applyFont="0" applyFill="0" applyBorder="0" applyAlignment="0" applyProtection="0"/>
    <xf numFmtId="262" fontId="4" fillId="0" borderId="114" applyFont="0" applyFill="0" applyBorder="0" applyAlignment="0" applyProtection="0"/>
    <xf numFmtId="262" fontId="4" fillId="0" borderId="114" applyFont="0" applyFill="0" applyBorder="0" applyAlignment="0" applyProtection="0"/>
    <xf numFmtId="262" fontId="4" fillId="0" borderId="119" applyFont="0" applyFill="0" applyBorder="0" applyAlignment="0" applyProtection="0"/>
    <xf numFmtId="262" fontId="4" fillId="0" borderId="119" applyFont="0" applyFill="0" applyBorder="0" applyAlignment="0" applyProtection="0"/>
    <xf numFmtId="262" fontId="4" fillId="0" borderId="119" applyFont="0" applyFill="0" applyBorder="0" applyAlignment="0" applyProtection="0"/>
    <xf numFmtId="262" fontId="4" fillId="0" borderId="119" applyFont="0" applyFill="0" applyBorder="0" applyAlignment="0" applyProtection="0"/>
    <xf numFmtId="2" fontId="4" fillId="39" borderId="113" applyFill="0" applyBorder="0" applyProtection="0">
      <alignment horizontal="center"/>
    </xf>
    <xf numFmtId="2" fontId="4" fillId="39" borderId="113" applyFill="0" applyBorder="0" applyProtection="0">
      <alignment horizontal="center"/>
    </xf>
    <xf numFmtId="2" fontId="4" fillId="39" borderId="113" applyFill="0" applyBorder="0" applyProtection="0">
      <alignment horizontal="center"/>
    </xf>
    <xf numFmtId="2" fontId="4" fillId="39" borderId="113" applyFill="0" applyBorder="0" applyProtection="0">
      <alignment horizontal="center"/>
    </xf>
    <xf numFmtId="37" fontId="11" fillId="0" borderId="125"/>
    <xf numFmtId="37" fontId="11" fillId="0" borderId="125"/>
    <xf numFmtId="0" fontId="86" fillId="0" borderId="122" applyFill="0" applyProtection="0">
      <alignment horizontal="centerContinuous"/>
    </xf>
    <xf numFmtId="0" fontId="86" fillId="0" borderId="122" applyFill="0" applyProtection="0">
      <alignment horizontal="centerContinuous"/>
    </xf>
    <xf numFmtId="0" fontId="4" fillId="36" borderId="112" applyNumberFormat="0" applyFont="0" applyBorder="0" applyAlignment="0" applyProtection="0"/>
    <xf numFmtId="0" fontId="4" fillId="36" borderId="112" applyNumberFormat="0" applyFont="0" applyBorder="0" applyAlignment="0" applyProtection="0"/>
    <xf numFmtId="196" fontId="4" fillId="39" borderId="112" applyNumberFormat="0" applyFont="0" applyAlignment="0"/>
    <xf numFmtId="196" fontId="4" fillId="39" borderId="112" applyNumberFormat="0" applyFont="0" applyAlignment="0"/>
    <xf numFmtId="196" fontId="4" fillId="39" borderId="112" applyNumberFormat="0" applyFont="0" applyAlignment="0"/>
    <xf numFmtId="196" fontId="4" fillId="39" borderId="112" applyNumberFormat="0" applyFont="0" applyAlignment="0"/>
    <xf numFmtId="196" fontId="4" fillId="39" borderId="112" applyNumberFormat="0" applyFont="0" applyAlignment="0"/>
    <xf numFmtId="37" fontId="200" fillId="3" borderId="126" applyBorder="0">
      <alignment horizontal="left" vertical="center" indent="1"/>
    </xf>
    <xf numFmtId="37" fontId="200" fillId="3" borderId="126" applyBorder="0">
      <alignment horizontal="left" vertical="center" indent="1"/>
    </xf>
    <xf numFmtId="0" fontId="20" fillId="0" borderId="42" applyNumberFormat="0" applyAlignment="0" applyProtection="0">
      <alignment horizontal="left" vertical="center"/>
    </xf>
    <xf numFmtId="0" fontId="20" fillId="0" borderId="42" applyNumberFormat="0" applyAlignment="0" applyProtection="0">
      <alignment horizontal="left" vertical="center"/>
    </xf>
    <xf numFmtId="0" fontId="20" fillId="0" borderId="127">
      <alignment horizontal="left" vertical="center"/>
    </xf>
    <xf numFmtId="0" fontId="20" fillId="0" borderId="127">
      <alignment horizontal="left" vertical="center"/>
    </xf>
    <xf numFmtId="0" fontId="200" fillId="0" borderId="109" applyNumberFormat="0" applyFill="0">
      <alignment horizontal="centerContinuous" vertical="top"/>
    </xf>
    <xf numFmtId="0" fontId="200" fillId="0" borderId="109" applyNumberFormat="0" applyFill="0">
      <alignment horizontal="centerContinuous" vertical="top"/>
    </xf>
    <xf numFmtId="0" fontId="201" fillId="29" borderId="44" applyNumberFormat="0" applyBorder="0">
      <alignment horizontal="left" vertical="center" indent="1"/>
    </xf>
    <xf numFmtId="0" fontId="206" fillId="0" borderId="109">
      <alignment horizontal="center"/>
    </xf>
    <xf numFmtId="0" fontId="206" fillId="0" borderId="109">
      <alignment horizontal="center"/>
    </xf>
    <xf numFmtId="0" fontId="207" fillId="0" borderId="122" applyFill="0" applyBorder="0" applyProtection="0">
      <alignment horizontal="center" wrapText="1"/>
    </xf>
    <xf numFmtId="0" fontId="207" fillId="0" borderId="122" applyFill="0" applyBorder="0" applyProtection="0">
      <alignment horizontal="center" wrapText="1"/>
    </xf>
    <xf numFmtId="0" fontId="208" fillId="0" borderId="128" applyNumberFormat="0" applyFill="0" applyAlignment="0" applyProtection="0"/>
    <xf numFmtId="0" fontId="208" fillId="0" borderId="128" applyNumberFormat="0" applyFill="0" applyAlignment="0" applyProtection="0"/>
    <xf numFmtId="0" fontId="8" fillId="0" borderId="0" applyNumberFormat="0" applyFill="0" applyBorder="0" applyAlignment="0" applyProtection="0">
      <alignment vertical="top"/>
      <protection locked="0"/>
    </xf>
    <xf numFmtId="10" fontId="82" fillId="39" borderId="112" applyNumberFormat="0" applyBorder="0" applyAlignment="0" applyProtection="0"/>
    <xf numFmtId="10" fontId="82" fillId="39" borderId="112" applyNumberFormat="0" applyBorder="0" applyAlignment="0" applyProtection="0"/>
    <xf numFmtId="0" fontId="49" fillId="14" borderId="27" applyNumberFormat="0" applyAlignment="0" applyProtection="0"/>
    <xf numFmtId="0" fontId="82" fillId="39" borderId="122" applyNumberFormat="0" applyFont="0" applyAlignment="0" applyProtection="0">
      <alignment horizontal="center"/>
      <protection locked="0"/>
    </xf>
    <xf numFmtId="0" fontId="82" fillId="39" borderId="122" applyNumberFormat="0" applyFont="0" applyAlignment="0" applyProtection="0">
      <alignment horizontal="center"/>
      <protection locked="0"/>
    </xf>
    <xf numFmtId="0" fontId="82" fillId="39" borderId="122" applyNumberFormat="0" applyFont="0" applyAlignment="0" applyProtection="0">
      <alignment horizontal="center"/>
      <protection locked="0"/>
    </xf>
    <xf numFmtId="0" fontId="82" fillId="39" borderId="122" applyNumberFormat="0" applyFont="0" applyAlignment="0" applyProtection="0">
      <alignment horizontal="center"/>
      <protection locked="0"/>
    </xf>
    <xf numFmtId="0" fontId="11" fillId="43" borderId="35">
      <alignment horizontal="left" vertical="center" wrapText="1"/>
    </xf>
    <xf numFmtId="210" fontId="217" fillId="0" borderId="0" applyNumberFormat="0" applyFill="0" applyBorder="0" applyAlignment="0" applyProtection="0"/>
    <xf numFmtId="210" fontId="217" fillId="0" borderId="0" applyNumberFormat="0" applyFill="0" applyBorder="0" applyAlignment="0" applyProtection="0"/>
    <xf numFmtId="0" fontId="219" fillId="44" borderId="35"/>
    <xf numFmtId="0" fontId="4" fillId="0" borderId="0"/>
    <xf numFmtId="0" fontId="162" fillId="0" borderId="162" applyFont="0" applyFill="0" applyBorder="0" applyAlignment="0" applyProtection="0">
      <alignment horizontal="center" wrapText="1"/>
    </xf>
    <xf numFmtId="1" fontId="82" fillId="0" borderId="122" applyNumberFormat="0" applyFont="0" applyFill="0" applyAlignment="0" applyProtection="0">
      <alignment horizontal="center"/>
    </xf>
    <xf numFmtId="1" fontId="82" fillId="0" borderId="122" applyNumberFormat="0" applyFont="0" applyFill="0" applyAlignment="0" applyProtection="0">
      <alignment horizontal="center"/>
    </xf>
    <xf numFmtId="1" fontId="82" fillId="0" borderId="122" applyNumberFormat="0" applyFont="0" applyFill="0" applyAlignment="0" applyProtection="0">
      <alignment horizontal="center"/>
    </xf>
    <xf numFmtId="1" fontId="82" fillId="0" borderId="122" applyNumberFormat="0" applyFont="0" applyFill="0" applyAlignment="0" applyProtection="0">
      <alignment horizontal="center"/>
    </xf>
    <xf numFmtId="0" fontId="162" fillId="0" borderId="162" applyFont="0" applyFill="0" applyBorder="0" applyAlignment="0" applyProtection="0">
      <alignment horizontal="center" wrapText="1"/>
    </xf>
    <xf numFmtId="10" fontId="162" fillId="0" borderId="162" applyFont="0" applyFill="0" applyBorder="0" applyAlignment="0" applyProtection="0">
      <alignment horizontal="center" wrapText="1"/>
    </xf>
    <xf numFmtId="10" fontId="162" fillId="0" borderId="162" applyFont="0" applyFill="0" applyBorder="0" applyAlignment="0" applyProtection="0">
      <alignment horizontal="center" wrapText="1"/>
    </xf>
    <xf numFmtId="1" fontId="82" fillId="0" borderId="115" applyNumberFormat="0" applyFont="0" applyFill="0" applyProtection="0">
      <alignment horizontal="center"/>
    </xf>
    <xf numFmtId="1" fontId="82" fillId="0" borderId="115" applyNumberFormat="0" applyFont="0" applyFill="0" applyProtection="0">
      <alignment horizontal="center"/>
    </xf>
    <xf numFmtId="1" fontId="82" fillId="0" borderId="115" applyNumberFormat="0" applyFont="0" applyFill="0" applyProtection="0">
      <alignment horizontal="center"/>
    </xf>
    <xf numFmtId="1" fontId="82" fillId="0" borderId="115" applyNumberFormat="0" applyFont="0" applyFill="0" applyProtection="0">
      <alignment horizontal="center"/>
    </xf>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256" fontId="4" fillId="0" borderId="0" applyFill="0" applyBorder="0" applyAlignment="0"/>
    <xf numFmtId="0" fontId="4" fillId="0" borderId="0">
      <alignment horizontal="left"/>
    </xf>
    <xf numFmtId="0" fontId="4" fillId="3" borderId="0"/>
    <xf numFmtId="0" fontId="223" fillId="0" borderId="114">
      <alignment horizontal="left"/>
      <protection locked="0"/>
    </xf>
    <xf numFmtId="0" fontId="223" fillId="0" borderId="114">
      <alignment horizontal="left"/>
      <protection locked="0"/>
    </xf>
    <xf numFmtId="38" fontId="288" fillId="0" borderId="0" applyFont="0" applyFill="0" applyBorder="0" applyAlignment="0" applyProtection="0"/>
    <xf numFmtId="0" fontId="4" fillId="0" borderId="122" applyFont="0" applyFill="0" applyBorder="0" applyAlignment="0" applyProtection="0">
      <protection locked="0"/>
    </xf>
    <xf numFmtId="0" fontId="4" fillId="0" borderId="122" applyFont="0" applyFill="0" applyBorder="0" applyAlignment="0" applyProtection="0">
      <protection locked="0"/>
    </xf>
    <xf numFmtId="0" fontId="4" fillId="0" borderId="122" applyFont="0" applyFill="0" applyBorder="0" applyAlignment="0" applyProtection="0">
      <protection locked="0"/>
    </xf>
    <xf numFmtId="0" fontId="4" fillId="0" borderId="122" applyFont="0" applyFill="0" applyBorder="0" applyAlignment="0" applyProtection="0">
      <protection locked="0"/>
    </xf>
    <xf numFmtId="0" fontId="219" fillId="0" borderId="109"/>
    <xf numFmtId="0" fontId="219" fillId="0" borderId="109"/>
    <xf numFmtId="183" fontId="4" fillId="0" borderId="0" applyFont="0" applyFill="0" applyBorder="0" applyAlignment="0" applyProtection="0"/>
    <xf numFmtId="183" fontId="4" fillId="0" borderId="0" applyFont="0" applyFill="0" applyBorder="0" applyAlignment="0" applyProtection="0"/>
    <xf numFmtId="310" fontId="35" fillId="0" borderId="122" applyFont="0" applyFill="0" applyBorder="0" applyProtection="0"/>
    <xf numFmtId="310" fontId="35" fillId="0" borderId="122" applyFont="0" applyFill="0" applyBorder="0" applyProtection="0"/>
    <xf numFmtId="310" fontId="35" fillId="0" borderId="122" applyFont="0" applyFill="0" applyBorder="0" applyProtection="0"/>
    <xf numFmtId="310" fontId="35" fillId="0" borderId="122" applyFont="0" applyFill="0" applyBorder="0" applyProtection="0"/>
    <xf numFmtId="0" fontId="35" fillId="0" borderId="122" applyFont="0" applyFill="0" applyBorder="0" applyAlignment="0" applyProtection="0"/>
    <xf numFmtId="0" fontId="35" fillId="0" borderId="122" applyFont="0" applyFill="0" applyBorder="0" applyAlignment="0" applyProtection="0"/>
    <xf numFmtId="0" fontId="35" fillId="0" borderId="122" applyFont="0" applyFill="0" applyBorder="0" applyAlignment="0" applyProtection="0"/>
    <xf numFmtId="0" fontId="35" fillId="0" borderId="122" applyFont="0" applyFill="0" applyBorder="0" applyAlignment="0" applyProtection="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0" fontId="4" fillId="0" borderId="0">
      <alignment horizontal="center"/>
    </xf>
    <xf numFmtId="235" fontId="225" fillId="0" borderId="129">
      <alignment horizontal="right"/>
    </xf>
    <xf numFmtId="235" fontId="225" fillId="0" borderId="129">
      <alignment horizontal="right"/>
    </xf>
    <xf numFmtId="235" fontId="226" fillId="6" borderId="114">
      <alignment horizontal="right" vertical="center"/>
    </xf>
    <xf numFmtId="235" fontId="226" fillId="6" borderId="114">
      <alignment horizontal="right" vertical="center"/>
    </xf>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5" fontId="226" fillId="6" borderId="114">
      <alignment horizontal="right" vertical="center"/>
    </xf>
    <xf numFmtId="234" fontId="123" fillId="6" borderId="110"/>
    <xf numFmtId="235" fontId="90" fillId="6" borderId="114">
      <alignment horizontal="right"/>
    </xf>
    <xf numFmtId="235" fontId="90" fillId="6" borderId="114">
      <alignment horizontal="right"/>
    </xf>
    <xf numFmtId="0" fontId="89" fillId="3" borderId="162" applyNumberFormat="0" applyFont="0" applyAlignment="0" applyProtection="0"/>
    <xf numFmtId="0" fontId="89" fillId="3" borderId="162" applyNumberFormat="0" applyFont="0" applyAlignment="0" applyProtection="0"/>
    <xf numFmtId="0" fontId="51" fillId="4" borderId="0" applyNumberFormat="0" applyBorder="0" applyAlignment="0" applyProtection="0"/>
    <xf numFmtId="319" fontId="122" fillId="0" borderId="122"/>
    <xf numFmtId="319" fontId="122" fillId="0" borderId="122"/>
    <xf numFmtId="343" fontId="4" fillId="0" borderId="0"/>
    <xf numFmtId="347" fontId="4" fillId="0" borderId="160" applyBorder="0">
      <alignment horizontal="right"/>
    </xf>
    <xf numFmtId="347" fontId="4" fillId="0" borderId="160" applyBorder="0">
      <alignment horizontal="right"/>
    </xf>
    <xf numFmtId="344" fontId="4" fillId="0" borderId="0"/>
    <xf numFmtId="344" fontId="4" fillId="0" borderId="0"/>
    <xf numFmtId="347" fontId="4" fillId="0" borderId="160" applyBorder="0">
      <alignment horizontal="right"/>
    </xf>
    <xf numFmtId="347" fontId="4" fillId="0" borderId="160" applyBorder="0">
      <alignment horizontal="right"/>
    </xf>
    <xf numFmtId="0" fontId="52" fillId="30" borderId="173" applyNumberFormat="0" applyAlignment="0" applyProtection="0"/>
    <xf numFmtId="0" fontId="52" fillId="30" borderId="173" applyNumberFormat="0" applyAlignment="0" applyProtection="0"/>
    <xf numFmtId="0" fontId="52" fillId="30" borderId="173" applyNumberFormat="0" applyAlignment="0" applyProtection="0"/>
    <xf numFmtId="0" fontId="52" fillId="30" borderId="173" applyNumberFormat="0" applyAlignment="0" applyProtection="0"/>
    <xf numFmtId="0" fontId="291" fillId="0" borderId="174"/>
    <xf numFmtId="0" fontId="4" fillId="0" borderId="0"/>
    <xf numFmtId="0" fontId="269" fillId="0" borderId="0"/>
    <xf numFmtId="0" fontId="4" fillId="0" borderId="0"/>
    <xf numFmtId="0" fontId="1" fillId="0" borderId="0"/>
    <xf numFmtId="0" fontId="4" fillId="0" borderId="0"/>
    <xf numFmtId="0" fontId="4" fillId="0" borderId="0"/>
    <xf numFmtId="0" fontId="291" fillId="0" borderId="174"/>
    <xf numFmtId="0" fontId="291" fillId="0" borderId="174"/>
    <xf numFmtId="0" fontId="4" fillId="0" borderId="0"/>
    <xf numFmtId="0" fontId="1" fillId="0" borderId="0"/>
    <xf numFmtId="0" fontId="4" fillId="0" borderId="0"/>
    <xf numFmtId="0" fontId="284" fillId="0" borderId="0"/>
    <xf numFmtId="0" fontId="1" fillId="0" borderId="0"/>
    <xf numFmtId="0" fontId="4" fillId="0" borderId="0"/>
    <xf numFmtId="0" fontId="289" fillId="0" borderId="0"/>
    <xf numFmtId="0" fontId="3" fillId="0" borderId="0"/>
    <xf numFmtId="0" fontId="3" fillId="0" borderId="0"/>
    <xf numFmtId="0" fontId="259" fillId="1" borderId="171" applyNumberFormat="0" applyFont="0" applyAlignment="0">
      <alignment horizontal="center"/>
    </xf>
    <xf numFmtId="0" fontId="259" fillId="1" borderId="171" applyNumberFormat="0" applyFont="0" applyAlignment="0">
      <alignment horizontal="center"/>
    </xf>
    <xf numFmtId="210" fontId="4" fillId="0" borderId="0">
      <alignment horizontal="left"/>
      <protection locked="0"/>
    </xf>
    <xf numFmtId="210" fontId="4" fillId="0" borderId="0">
      <alignment horizontal="left"/>
      <protection locked="0"/>
    </xf>
    <xf numFmtId="0" fontId="4" fillId="49" borderId="52" applyNumberFormat="0" applyFont="0" applyAlignment="0" applyProtection="0"/>
    <xf numFmtId="0" fontId="3" fillId="88" borderId="106" applyNumberFormat="0" applyFont="0" applyAlignment="0" applyProtection="0"/>
    <xf numFmtId="0" fontId="3" fillId="88" borderId="106" applyNumberFormat="0" applyFont="0" applyAlignment="0" applyProtection="0"/>
    <xf numFmtId="345" fontId="121" fillId="0" borderId="0"/>
    <xf numFmtId="201" fontId="4" fillId="0" borderId="0"/>
    <xf numFmtId="234" fontId="35" fillId="0" borderId="111"/>
    <xf numFmtId="234" fontId="35" fillId="0" borderId="111"/>
    <xf numFmtId="0" fontId="52" fillId="30" borderId="53" applyNumberFormat="0" applyAlignment="0" applyProtection="0"/>
    <xf numFmtId="0" fontId="243" fillId="0" borderId="122" applyNumberFormat="0" applyFill="0" applyBorder="0" applyAlignment="0">
      <protection locked="0"/>
    </xf>
    <xf numFmtId="0" fontId="243" fillId="0" borderId="122" applyNumberFormat="0" applyFill="0" applyBorder="0" applyAlignment="0">
      <protection locked="0"/>
    </xf>
    <xf numFmtId="0" fontId="245" fillId="0" borderId="0"/>
    <xf numFmtId="0" fontId="245" fillId="0" borderId="0"/>
    <xf numFmtId="234" fontId="123" fillId="0" borderId="0">
      <alignment horizontal="right"/>
    </xf>
    <xf numFmtId="234" fontId="123" fillId="0" borderId="0">
      <alignment horizontal="right"/>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24" fontId="244" fillId="0" borderId="0"/>
    <xf numFmtId="324" fontId="244" fillId="0" borderId="0"/>
    <xf numFmtId="324" fontId="2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25" fontId="4" fillId="0" borderId="0"/>
    <xf numFmtId="325" fontId="4" fillId="0" borderId="0"/>
    <xf numFmtId="325" fontId="4" fillId="0" borderId="0"/>
    <xf numFmtId="325" fontId="4" fillId="0" borderId="0"/>
    <xf numFmtId="325" fontId="4" fillId="0" borderId="0"/>
    <xf numFmtId="325" fontId="4" fillId="0" borderId="0"/>
    <xf numFmtId="0" fontId="35" fillId="0" borderId="0"/>
    <xf numFmtId="223" fontId="4" fillId="0" borderId="0"/>
    <xf numFmtId="223" fontId="4" fillId="0" borderId="0"/>
    <xf numFmtId="0" fontId="4" fillId="0" borderId="0"/>
    <xf numFmtId="223" fontId="4" fillId="0" borderId="0"/>
    <xf numFmtId="223" fontId="4" fillId="0" borderId="0"/>
    <xf numFmtId="223" fontId="4" fillId="0" borderId="0"/>
    <xf numFmtId="223"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24" fontId="244" fillId="0" borderId="0"/>
    <xf numFmtId="324" fontId="244" fillId="0" borderId="0"/>
    <xf numFmtId="324" fontId="244" fillId="0" borderId="0"/>
    <xf numFmtId="324" fontId="2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25" fontId="4" fillId="0" borderId="0"/>
    <xf numFmtId="325" fontId="4" fillId="0" borderId="0"/>
    <xf numFmtId="325" fontId="4" fillId="0" borderId="0"/>
    <xf numFmtId="325" fontId="4" fillId="0" borderId="0"/>
    <xf numFmtId="325"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4" fillId="0" borderId="0"/>
    <xf numFmtId="223" fontId="4" fillId="0" borderId="0"/>
    <xf numFmtId="223" fontId="4" fillId="0" borderId="0"/>
    <xf numFmtId="223" fontId="4" fillId="0" borderId="0"/>
    <xf numFmtId="223" fontId="4" fillId="0" borderId="0"/>
    <xf numFmtId="223"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24" fontId="244" fillId="0" borderId="0"/>
    <xf numFmtId="325" fontId="246" fillId="0" borderId="111"/>
    <xf numFmtId="325" fontId="246" fillId="0" borderId="111"/>
    <xf numFmtId="319" fontId="247" fillId="0" borderId="110">
      <alignment horizontal="right"/>
    </xf>
    <xf numFmtId="0" fontId="162" fillId="0" borderId="112" applyFont="0" applyFill="0" applyBorder="0" applyAlignment="0" applyProtection="0">
      <alignment horizontal="center" wrapText="1"/>
    </xf>
    <xf numFmtId="0" fontId="162" fillId="0" borderId="112" applyFont="0" applyFill="0" applyBorder="0" applyAlignment="0" applyProtection="0">
      <alignment horizontal="center" wrapText="1"/>
    </xf>
    <xf numFmtId="10" fontId="162" fillId="0" borderId="112" applyFont="0" applyFill="0" applyBorder="0" applyAlignment="0" applyProtection="0">
      <alignment horizontal="center" wrapText="1"/>
    </xf>
    <xf numFmtId="10" fontId="162" fillId="0" borderId="112" applyFont="0" applyFill="0" applyBorder="0" applyAlignment="0" applyProtection="0">
      <alignment horizontal="center" wrapText="1"/>
    </xf>
    <xf numFmtId="9" fontId="4" fillId="0" borderId="0" applyFont="0" applyFill="0" applyBorder="0" applyAlignment="0" applyProtection="0"/>
    <xf numFmtId="9" fontId="4" fillId="0" borderId="0" applyFont="0" applyFill="0" applyBorder="0" applyAlignment="0" applyProtection="0"/>
    <xf numFmtId="9" fontId="1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4"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3" fillId="0" borderId="116" applyNumberFormat="0" applyBorder="0"/>
    <xf numFmtId="9" fontId="103" fillId="0" borderId="116" applyNumberFormat="0" applyBorder="0"/>
    <xf numFmtId="234" fontId="35" fillId="0" borderId="111"/>
    <xf numFmtId="234" fontId="35" fillId="0" borderId="111"/>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256" fontId="4" fillId="0" borderId="0" applyFill="0" applyBorder="0" applyAlignment="0"/>
    <xf numFmtId="256" fontId="4" fillId="0" borderId="0" applyFill="0" applyBorder="0" applyAlignment="0"/>
    <xf numFmtId="256" fontId="4" fillId="0" borderId="0" applyFill="0" applyBorder="0" applyAlignment="0"/>
    <xf numFmtId="0" fontId="4" fillId="0" borderId="0" applyFill="0" applyBorder="0" applyAlignment="0"/>
    <xf numFmtId="256" fontId="4" fillId="0" borderId="0" applyFill="0" applyBorder="0" applyAlignment="0"/>
    <xf numFmtId="169" fontId="253" fillId="0" borderId="116">
      <alignment horizontal="right"/>
    </xf>
    <xf numFmtId="169" fontId="253" fillId="0" borderId="116">
      <alignment horizontal="right"/>
    </xf>
    <xf numFmtId="0" fontId="89" fillId="3" borderId="112" applyNumberFormat="0" applyFont="0" applyAlignment="0" applyProtection="0"/>
    <xf numFmtId="0" fontId="89" fillId="3" borderId="112" applyNumberFormat="0" applyFont="0" applyAlignment="0" applyProtection="0"/>
    <xf numFmtId="0" fontId="142" fillId="0" borderId="109">
      <alignment horizontal="center"/>
    </xf>
    <xf numFmtId="0" fontId="142" fillId="0" borderId="109">
      <alignment horizontal="center"/>
    </xf>
    <xf numFmtId="0" fontId="4" fillId="0" borderId="122">
      <alignment horizontal="right"/>
    </xf>
    <xf numFmtId="0" fontId="4" fillId="0" borderId="122">
      <alignment horizontal="right"/>
    </xf>
    <xf numFmtId="0" fontId="4" fillId="0" borderId="122">
      <alignment horizontal="right"/>
    </xf>
    <xf numFmtId="0" fontId="4" fillId="0" borderId="122">
      <alignment horizontal="right"/>
    </xf>
    <xf numFmtId="346" fontId="4" fillId="0" borderId="122">
      <alignment horizontal="right"/>
    </xf>
    <xf numFmtId="0" fontId="257" fillId="0" borderId="114" applyNumberFormat="0" applyFill="0" applyBorder="0" applyAlignment="0" applyProtection="0">
      <protection hidden="1"/>
    </xf>
    <xf numFmtId="0" fontId="257" fillId="0" borderId="114" applyNumberFormat="0" applyFill="0" applyBorder="0" applyAlignment="0" applyProtection="0">
      <protection hidden="1"/>
    </xf>
    <xf numFmtId="0" fontId="87" fillId="0" borderId="0" applyNumberFormat="0" applyFill="0" applyBorder="0" applyAlignment="0" applyProtection="0"/>
    <xf numFmtId="347" fontId="4" fillId="0" borderId="65" applyBorder="0">
      <alignment horizontal="right"/>
    </xf>
    <xf numFmtId="347" fontId="4" fillId="0" borderId="65" applyBorder="0">
      <alignment horizontal="right"/>
    </xf>
    <xf numFmtId="347" fontId="4" fillId="0" borderId="65" applyBorder="0">
      <alignment horizontal="right"/>
    </xf>
    <xf numFmtId="347" fontId="4" fillId="0" borderId="65" applyBorder="0">
      <alignment horizontal="right"/>
    </xf>
    <xf numFmtId="347" fontId="4" fillId="0" borderId="65" applyBorder="0">
      <alignment horizontal="right"/>
    </xf>
    <xf numFmtId="348" fontId="121" fillId="0" borderId="0" applyNumberFormat="0" applyFill="0" applyBorder="0" applyAlignment="0" applyProtection="0">
      <alignment horizontal="left"/>
    </xf>
    <xf numFmtId="37" fontId="290" fillId="0" borderId="0" applyNumberFormat="0" applyFill="0" applyBorder="0" applyAlignment="0" applyProtection="0"/>
    <xf numFmtId="0" fontId="89" fillId="0" borderId="0" applyNumberFormat="0" applyFill="0" applyBorder="0"/>
    <xf numFmtId="0" fontId="52" fillId="30" borderId="53" applyNumberFormat="0" applyAlignment="0" applyProtection="0"/>
    <xf numFmtId="0" fontId="52" fillId="30" borderId="53" applyNumberFormat="0" applyAlignment="0" applyProtection="0"/>
    <xf numFmtId="0" fontId="4" fillId="0" borderId="130">
      <alignment vertical="center"/>
    </xf>
    <xf numFmtId="0" fontId="4" fillId="0" borderId="130">
      <alignment vertical="center"/>
    </xf>
    <xf numFmtId="0" fontId="4" fillId="0" borderId="130">
      <alignment vertical="center"/>
    </xf>
    <xf numFmtId="0" fontId="291" fillId="0" borderId="131"/>
    <xf numFmtId="0" fontId="291" fillId="0" borderId="131"/>
    <xf numFmtId="0" fontId="291" fillId="0" borderId="131"/>
    <xf numFmtId="37" fontId="19" fillId="0" borderId="0"/>
    <xf numFmtId="37" fontId="19" fillId="0" borderId="0"/>
    <xf numFmtId="349" fontId="292" fillId="0" borderId="0" applyFill="0" applyBorder="0">
      <alignment horizontal="right"/>
      <protection hidden="1"/>
    </xf>
    <xf numFmtId="0" fontId="293" fillId="92" borderId="0">
      <alignment vertical="top"/>
    </xf>
    <xf numFmtId="0" fontId="294" fillId="38" borderId="12">
      <alignment horizontal="center" vertical="center" wrapText="1"/>
      <protection hidden="1"/>
    </xf>
    <xf numFmtId="0" fontId="294" fillId="38" borderId="12">
      <alignment horizontal="center" vertical="center" wrapText="1"/>
      <protection hidden="1"/>
    </xf>
    <xf numFmtId="43" fontId="4" fillId="0" borderId="0" applyFont="0" applyFill="0" applyBorder="0" applyAlignment="0" applyProtection="0"/>
    <xf numFmtId="43" fontId="4" fillId="0" borderId="0" applyFont="0" applyFill="0" applyBorder="0" applyAlignment="0" applyProtection="0"/>
    <xf numFmtId="40" fontId="59" fillId="0" borderId="0" applyFont="0" applyFill="0" applyBorder="0" applyAlignment="0" applyProtection="0"/>
    <xf numFmtId="0" fontId="35" fillId="0" borderId="0" applyFont="0" applyFill="0" applyBorder="0" applyAlignment="0" applyProtection="0">
      <alignment vertical="center"/>
    </xf>
    <xf numFmtId="0" fontId="35" fillId="0" borderId="0" applyFont="0" applyFill="0" applyBorder="0" applyAlignment="0" applyProtection="0">
      <alignment vertical="center"/>
    </xf>
    <xf numFmtId="0" fontId="35" fillId="34" borderId="0" applyNumberFormat="0" applyFont="0" applyBorder="0" applyAlignment="0" applyProtection="0"/>
    <xf numFmtId="0" fontId="35" fillId="34" borderId="0" applyNumberFormat="0" applyFont="0" applyBorder="0" applyAlignment="0" applyProtection="0"/>
    <xf numFmtId="0" fontId="35" fillId="47" borderId="0" applyNumberFormat="0" applyFont="0" applyBorder="0" applyAlignment="0" applyProtection="0"/>
    <xf numFmtId="0" fontId="259" fillId="1" borderId="127" applyNumberFormat="0" applyFont="0" applyAlignment="0">
      <alignment horizontal="center"/>
    </xf>
    <xf numFmtId="0" fontId="259" fillId="1" borderId="127" applyNumberFormat="0" applyFont="0" applyAlignment="0">
      <alignment horizontal="center"/>
    </xf>
    <xf numFmtId="263" fontId="170" fillId="0" borderId="0">
      <alignment horizontal="right"/>
    </xf>
    <xf numFmtId="37" fontId="4" fillId="0" borderId="12" applyBorder="0">
      <alignment horizontal="right"/>
      <protection locked="0"/>
    </xf>
    <xf numFmtId="37" fontId="4" fillId="0" borderId="12" applyBorder="0">
      <alignment horizontal="right"/>
      <protection locked="0"/>
    </xf>
    <xf numFmtId="37" fontId="4" fillId="0" borderId="12" applyBorder="0">
      <alignment horizontal="right"/>
      <protection locked="0"/>
    </xf>
    <xf numFmtId="37" fontId="4" fillId="0" borderId="12" applyBorder="0">
      <alignment horizontal="right"/>
      <protection locked="0"/>
    </xf>
    <xf numFmtId="350" fontId="244" fillId="0" borderId="0">
      <alignment horizontal="center"/>
    </xf>
    <xf numFmtId="1" fontId="4" fillId="0" borderId="0"/>
    <xf numFmtId="1" fontId="4" fillId="0" borderId="0"/>
    <xf numFmtId="1" fontId="4" fillId="0" borderId="0"/>
    <xf numFmtId="262" fontId="295" fillId="0" borderId="0">
      <alignment horizontal="center"/>
    </xf>
    <xf numFmtId="170" fontId="145" fillId="0" borderId="0" applyFill="0" applyBorder="0" applyAlignment="0" applyProtection="0"/>
    <xf numFmtId="0" fontId="91" fillId="0" borderId="122" applyNumberFormat="0" applyFill="0" applyAlignment="0" applyProtection="0"/>
    <xf numFmtId="0" fontId="91" fillId="0" borderId="122" applyNumberFormat="0" applyFill="0" applyAlignment="0" applyProtection="0"/>
    <xf numFmtId="0" fontId="91" fillId="0" borderId="122" applyNumberFormat="0" applyFill="0" applyAlignment="0" applyProtection="0"/>
    <xf numFmtId="0" fontId="91" fillId="0" borderId="122" applyNumberFormat="0" applyFill="0" applyAlignment="0" applyProtection="0"/>
    <xf numFmtId="41" fontId="296" fillId="0" borderId="0"/>
    <xf numFmtId="1" fontId="4" fillId="0" borderId="0" applyNumberFormat="0" applyFill="0" applyBorder="0" applyAlignment="0" applyProtection="0">
      <alignment horizontal="center"/>
    </xf>
    <xf numFmtId="1" fontId="4" fillId="0" borderId="0" applyNumberFormat="0" applyFill="0" applyBorder="0" applyAlignment="0" applyProtection="0">
      <alignment horizontal="center"/>
    </xf>
    <xf numFmtId="1" fontId="19" fillId="0" borderId="0" applyNumberFormat="0" applyFill="0" applyBorder="0" applyAlignment="0" applyProtection="0">
      <alignment horizontal="center"/>
    </xf>
    <xf numFmtId="1" fontId="19" fillId="0" borderId="0" applyNumberFormat="0" applyFill="0" applyBorder="0" applyAlignment="0" applyProtection="0">
      <alignment horizontal="center"/>
    </xf>
    <xf numFmtId="0" fontId="297" fillId="0" borderId="0" applyNumberFormat="0">
      <alignment horizontal="left"/>
    </xf>
    <xf numFmtId="0" fontId="298" fillId="0" borderId="0" applyNumberFormat="0" applyFill="0" applyBorder="0" applyAlignment="0">
      <alignment horizontal="center"/>
    </xf>
    <xf numFmtId="235" fontId="123" fillId="0" borderId="0" applyNumberFormat="0"/>
    <xf numFmtId="235" fontId="123" fillId="0" borderId="0" applyNumberFormat="0"/>
    <xf numFmtId="309" fontId="4" fillId="0" borderId="0">
      <alignment horizontal="center"/>
    </xf>
    <xf numFmtId="309" fontId="4" fillId="0" borderId="0">
      <alignment horizontal="center"/>
    </xf>
    <xf numFmtId="309" fontId="4" fillId="0" borderId="0">
      <alignment horizontal="center"/>
    </xf>
    <xf numFmtId="167" fontId="98" fillId="0" borderId="0">
      <alignment horizontal="right" vertical="center"/>
    </xf>
    <xf numFmtId="37" fontId="98" fillId="2" borderId="132">
      <alignment horizontal="right" vertical="center"/>
    </xf>
    <xf numFmtId="37" fontId="98" fillId="2" borderId="132">
      <alignment horizontal="right" vertical="center"/>
    </xf>
    <xf numFmtId="37" fontId="98" fillId="2" borderId="132">
      <alignment horizontal="right" vertical="center"/>
    </xf>
    <xf numFmtId="38" fontId="98" fillId="0" borderId="0">
      <alignment horizontal="right" vertical="center"/>
    </xf>
    <xf numFmtId="9" fontId="98" fillId="0" borderId="0">
      <alignment horizontal="right" vertical="center"/>
    </xf>
    <xf numFmtId="0" fontId="98" fillId="0" borderId="0"/>
    <xf numFmtId="0" fontId="4" fillId="0" borderId="12">
      <alignment horizontal="center"/>
    </xf>
    <xf numFmtId="0" fontId="4" fillId="0" borderId="12">
      <alignment horizontal="center"/>
    </xf>
    <xf numFmtId="0" fontId="4" fillId="0" borderId="12">
      <alignment horizontal="center"/>
    </xf>
    <xf numFmtId="0" fontId="4" fillId="0" borderId="12">
      <alignment horizontal="center"/>
    </xf>
    <xf numFmtId="0" fontId="82" fillId="36" borderId="0" applyNumberFormat="0" applyFont="0" applyBorder="0" applyAlignment="0">
      <protection hidden="1"/>
    </xf>
    <xf numFmtId="0" fontId="82" fillId="36" borderId="0" applyNumberFormat="0" applyFont="0" applyBorder="0" applyAlignment="0">
      <protection hidden="1"/>
    </xf>
    <xf numFmtId="0" fontId="299" fillId="0" borderId="0"/>
    <xf numFmtId="0" fontId="300" fillId="0" borderId="0"/>
    <xf numFmtId="0" fontId="300" fillId="0" borderId="133"/>
    <xf numFmtId="0" fontId="4" fillId="0" borderId="0" applyFont="0" applyFill="0" applyBorder="0" applyAlignment="0" applyProtection="0"/>
    <xf numFmtId="0" fontId="127" fillId="0" borderId="0"/>
    <xf numFmtId="0" fontId="5" fillId="0" borderId="0">
      <alignment vertical="top"/>
    </xf>
    <xf numFmtId="41" fontId="4" fillId="0" borderId="0" applyFont="0" applyFill="0" applyBorder="0" applyAlignment="0" applyProtection="0"/>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alignment vertical="top"/>
      <protection locked="0"/>
    </xf>
    <xf numFmtId="0" fontId="4" fillId="0" borderId="0">
      <alignment vertical="top"/>
      <protection locked="0"/>
    </xf>
    <xf numFmtId="0" fontId="4" fillId="0" borderId="0">
      <alignment vertical="top"/>
    </xf>
    <xf numFmtId="0" fontId="5" fillId="0" borderId="0">
      <alignment vertical="top"/>
    </xf>
    <xf numFmtId="0" fontId="5" fillId="0" borderId="0">
      <alignment vertical="top"/>
    </xf>
    <xf numFmtId="0" fontId="301" fillId="0" borderId="0" applyNumberFormat="0" applyFill="0" applyBorder="0" applyProtection="0"/>
    <xf numFmtId="0" fontId="293" fillId="92" borderId="0" applyNumberFormat="0" applyBorder="0" applyProtection="0"/>
    <xf numFmtId="0" fontId="111" fillId="47" borderId="0" applyNumberFormat="0" applyBorder="0" applyProtection="0"/>
    <xf numFmtId="0" fontId="111" fillId="47" borderId="0" applyNumberFormat="0" applyBorder="0" applyProtection="0"/>
    <xf numFmtId="0" fontId="137" fillId="0" borderId="0" applyNumberFormat="0" applyFill="0" applyBorder="0" applyProtection="0"/>
    <xf numFmtId="0" fontId="137" fillId="0" borderId="0" applyNumberFormat="0" applyFill="0" applyBorder="0" applyProtection="0"/>
    <xf numFmtId="0" fontId="111" fillId="0" borderId="0" applyNumberFormat="0" applyFill="0" applyBorder="0" applyProtection="0"/>
    <xf numFmtId="0" fontId="111" fillId="0" borderId="0" applyNumberFormat="0" applyFill="0" applyBorder="0" applyProtection="0"/>
    <xf numFmtId="0" fontId="302" fillId="0" borderId="0" applyNumberFormat="0" applyFill="0" applyBorder="0" applyProtection="0"/>
    <xf numFmtId="0" fontId="111" fillId="0" borderId="0" applyNumberFormat="0" applyFill="0" applyBorder="0" applyProtection="0">
      <alignment wrapText="1"/>
    </xf>
    <xf numFmtId="0" fontId="111" fillId="0" borderId="0" applyNumberFormat="0" applyFill="0" applyBorder="0" applyProtection="0">
      <alignment wrapText="1"/>
    </xf>
    <xf numFmtId="0" fontId="303" fillId="0" borderId="0" applyNumberFormat="0" applyFill="0" applyBorder="0" applyProtection="0"/>
    <xf numFmtId="208" fontId="4" fillId="0" borderId="0" applyFill="0" applyBorder="0" applyProtection="0">
      <alignment horizontal="right" wrapText="1"/>
    </xf>
    <xf numFmtId="208" fontId="4" fillId="0" borderId="0" applyFill="0" applyBorder="0" applyProtection="0">
      <alignment horizontal="right" wrapText="1"/>
    </xf>
    <xf numFmtId="208" fontId="4" fillId="0" borderId="0" applyFill="0" applyBorder="0" applyProtection="0">
      <alignment horizontal="right" wrapText="1"/>
    </xf>
    <xf numFmtId="0" fontId="4" fillId="0" borderId="0">
      <alignment vertical="top"/>
    </xf>
    <xf numFmtId="0" fontId="4" fillId="0" borderId="0">
      <alignment vertical="top"/>
    </xf>
    <xf numFmtId="4" fontId="82" fillId="0" borderId="0" applyFill="0" applyBorder="0" applyProtection="0">
      <alignment wrapText="1"/>
    </xf>
    <xf numFmtId="4" fontId="82" fillId="0" borderId="0" applyFill="0" applyBorder="0" applyProtection="0">
      <alignment wrapText="1"/>
    </xf>
    <xf numFmtId="0" fontId="82" fillId="0" borderId="0" applyNumberFormat="0" applyFill="0" applyBorder="0" applyProtection="0">
      <alignment horizontal="left" vertical="top" wrapText="1"/>
    </xf>
    <xf numFmtId="0" fontId="82" fillId="0" borderId="0" applyNumberFormat="0" applyFill="0" applyBorder="0" applyProtection="0">
      <alignment horizontal="left" vertical="top" wrapText="1"/>
    </xf>
    <xf numFmtId="0" fontId="89" fillId="0" borderId="0" applyNumberFormat="0" applyFill="0" applyBorder="0" applyProtection="0">
      <alignment horizontal="left" vertical="top" wrapText="1"/>
    </xf>
    <xf numFmtId="0" fontId="89" fillId="0" borderId="0" applyNumberFormat="0" applyFill="0" applyBorder="0" applyProtection="0">
      <alignment horizontal="left" vertical="top" wrapText="1"/>
    </xf>
    <xf numFmtId="209" fontId="4" fillId="0" borderId="0" applyFill="0" applyBorder="0" applyProtection="0">
      <alignment horizontal="center" wrapText="1"/>
    </xf>
    <xf numFmtId="209" fontId="4" fillId="0" borderId="0" applyFill="0" applyBorder="0" applyProtection="0">
      <alignment horizontal="center" wrapText="1"/>
    </xf>
    <xf numFmtId="209" fontId="4" fillId="0" borderId="0" applyFill="0" applyBorder="0" applyProtection="0">
      <alignment horizontal="center" wrapText="1"/>
    </xf>
    <xf numFmtId="207" fontId="4" fillId="0" borderId="0" applyFill="0" applyBorder="0" applyProtection="0">
      <alignment horizontal="right" wrapText="1"/>
    </xf>
    <xf numFmtId="207" fontId="4" fillId="0" borderId="0" applyFill="0" applyBorder="0" applyProtection="0">
      <alignment horizontal="right" wrapText="1"/>
    </xf>
    <xf numFmtId="207" fontId="4" fillId="0" borderId="0" applyFill="0" applyBorder="0" applyProtection="0">
      <alignment horizontal="right" wrapText="1"/>
    </xf>
    <xf numFmtId="262" fontId="4" fillId="0" borderId="0" applyFill="0" applyBorder="0" applyProtection="0">
      <alignment horizontal="right" wrapText="1"/>
    </xf>
    <xf numFmtId="262" fontId="4" fillId="0" borderId="0" applyFill="0" applyBorder="0" applyProtection="0">
      <alignment horizontal="right" wrapText="1"/>
    </xf>
    <xf numFmtId="262" fontId="4" fillId="0" borderId="0" applyFill="0" applyBorder="0" applyProtection="0">
      <alignment horizontal="right" wrapText="1"/>
    </xf>
    <xf numFmtId="211" fontId="4" fillId="0" borderId="0" applyFill="0" applyBorder="0" applyProtection="0">
      <alignment horizontal="right" wrapText="1"/>
    </xf>
    <xf numFmtId="211" fontId="4" fillId="0" borderId="0" applyFill="0" applyBorder="0" applyProtection="0">
      <alignment horizontal="right" wrapText="1"/>
    </xf>
    <xf numFmtId="211" fontId="4" fillId="0" borderId="0" applyFill="0" applyBorder="0" applyProtection="0">
      <alignment horizontal="right" wrapText="1"/>
    </xf>
    <xf numFmtId="37" fontId="212" fillId="0" borderId="0" applyFill="0" applyBorder="0" applyProtection="0">
      <alignment horizontal="center" wrapText="1"/>
    </xf>
    <xf numFmtId="181" fontId="4" fillId="0" borderId="0" applyFill="0" applyBorder="0" applyProtection="0">
      <alignment horizontal="right"/>
    </xf>
    <xf numFmtId="181" fontId="4" fillId="0" borderId="0" applyFill="0" applyBorder="0" applyProtection="0">
      <alignment horizontal="right"/>
    </xf>
    <xf numFmtId="181" fontId="4" fillId="0" borderId="0" applyFill="0" applyBorder="0" applyProtection="0">
      <alignment horizontal="right"/>
    </xf>
    <xf numFmtId="213" fontId="4" fillId="0" borderId="0" applyFill="0" applyBorder="0" applyProtection="0">
      <alignment horizontal="right"/>
    </xf>
    <xf numFmtId="213" fontId="4" fillId="0" borderId="0" applyFill="0" applyBorder="0" applyProtection="0">
      <alignment horizontal="right"/>
    </xf>
    <xf numFmtId="213" fontId="4" fillId="0" borderId="0" applyFill="0" applyBorder="0" applyProtection="0">
      <alignment horizontal="right"/>
    </xf>
    <xf numFmtId="41" fontId="4" fillId="0" borderId="0" applyFont="0" applyFill="0" applyBorder="0" applyAlignment="0" applyProtection="0"/>
    <xf numFmtId="41" fontId="4" fillId="0" borderId="0" applyFont="0" applyFill="0" applyBorder="0" applyAlignment="0" applyProtection="0"/>
    <xf numFmtId="181" fontId="212" fillId="0" borderId="0" applyFill="0" applyBorder="0" applyProtection="0">
      <alignment horizontal="right"/>
    </xf>
    <xf numFmtId="4" fontId="212" fillId="0" borderId="0" applyFill="0" applyBorder="0" applyProtection="0">
      <alignment wrapText="1"/>
    </xf>
    <xf numFmtId="0" fontId="89" fillId="0" borderId="134" applyNumberFormat="0" applyFill="0" applyProtection="0">
      <alignment wrapText="1"/>
    </xf>
    <xf numFmtId="0" fontId="89" fillId="0" borderId="134" applyNumberFormat="0" applyFill="0" applyProtection="0">
      <alignment wrapText="1"/>
    </xf>
    <xf numFmtId="0" fontId="89" fillId="0" borderId="134" applyNumberFormat="0" applyFill="0" applyProtection="0">
      <alignment wrapText="1"/>
    </xf>
    <xf numFmtId="0" fontId="89" fillId="0" borderId="134" applyNumberFormat="0" applyFill="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89" fillId="0" borderId="134" applyNumberFormat="0" applyFill="0" applyProtection="0">
      <alignment horizontal="center" wrapText="1"/>
    </xf>
    <xf numFmtId="0" fontId="89" fillId="0" borderId="134" applyNumberFormat="0" applyFill="0" applyProtection="0">
      <alignment horizontal="center" wrapText="1"/>
    </xf>
    <xf numFmtId="0" fontId="89" fillId="0" borderId="134" applyNumberFormat="0" applyFill="0" applyProtection="0">
      <alignment horizontal="center" wrapText="1"/>
    </xf>
    <xf numFmtId="0" fontId="89" fillId="0" borderId="134" applyNumberFormat="0" applyFill="0" applyProtection="0">
      <alignment horizontal="center" wrapText="1"/>
    </xf>
    <xf numFmtId="0" fontId="4" fillId="0" borderId="0" applyFill="0" applyBorder="0" applyProtection="0">
      <alignment horizontal="center" wrapText="1"/>
    </xf>
    <xf numFmtId="0" fontId="4" fillId="0" borderId="0" applyFill="0" applyBorder="0" applyProtection="0">
      <alignment horizontal="center" wrapText="1"/>
    </xf>
    <xf numFmtId="351" fontId="4" fillId="0" borderId="0" applyFill="0" applyBorder="0" applyProtection="0">
      <alignment horizontal="center" wrapText="1"/>
    </xf>
    <xf numFmtId="0" fontId="20" fillId="0" borderId="0" applyNumberFormat="0" applyFill="0" applyBorder="0" applyProtection="0">
      <alignment horizontal="justify" wrapText="1"/>
    </xf>
    <xf numFmtId="0" fontId="20" fillId="0" borderId="0" applyNumberFormat="0" applyFill="0" applyBorder="0" applyProtection="0">
      <alignment horizontal="justify" wrapText="1"/>
    </xf>
    <xf numFmtId="0" fontId="89" fillId="0" borderId="0" applyNumberFormat="0" applyFill="0" applyBorder="0" applyProtection="0">
      <alignment horizontal="centerContinuous" wrapText="1"/>
    </xf>
    <xf numFmtId="0" fontId="89" fillId="0" borderId="0" applyNumberFormat="0" applyFill="0" applyBorder="0" applyProtection="0">
      <alignment horizontal="centerContinuous" wrapText="1"/>
    </xf>
    <xf numFmtId="0" fontId="304" fillId="0" borderId="0" applyNumberFormat="0" applyFill="0" applyBorder="0" applyProtection="0">
      <alignment horizontal="right" wrapText="1"/>
    </xf>
    <xf numFmtId="41" fontId="4" fillId="0" borderId="0" applyFont="0" applyFill="0" applyBorder="0" applyAlignment="0" applyProtection="0"/>
    <xf numFmtId="0" fontId="304" fillId="0" borderId="0" applyNumberFormat="0" applyFill="0" applyBorder="0" applyProtection="0">
      <alignment horizontal="center" vertical="top" wrapText="1"/>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304" fillId="0" borderId="0" applyNumberFormat="0" applyFill="0" applyBorder="0" applyProtection="0">
      <alignment horizontal="center" wrapText="1"/>
    </xf>
    <xf numFmtId="0" fontId="305" fillId="48" borderId="0" applyNumberFormat="0" applyBorder="0" applyProtection="0">
      <alignment horizontal="left" wrapText="1"/>
    </xf>
    <xf numFmtId="0" fontId="305" fillId="48" borderId="0" applyNumberFormat="0" applyBorder="0" applyProtection="0">
      <alignment horizontal="left"/>
    </xf>
    <xf numFmtId="41" fontId="4" fillId="0" borderId="0" applyFont="0" applyFill="0" applyBorder="0" applyAlignment="0" applyProtection="0"/>
    <xf numFmtId="0" fontId="111" fillId="47" borderId="0" applyNumberFormat="0" applyBorder="0" applyProtection="0">
      <alignment vertical="top" wrapText="1"/>
    </xf>
    <xf numFmtId="0" fontId="111" fillId="47" borderId="0" applyNumberFormat="0" applyBorder="0" applyProtection="0">
      <alignment vertical="top" wrapText="1"/>
    </xf>
    <xf numFmtId="4" fontId="82" fillId="0" borderId="0" applyFill="0" applyBorder="0" applyProtection="0">
      <alignment horizontal="right"/>
    </xf>
    <xf numFmtId="4" fontId="82" fillId="0" borderId="0" applyFill="0" applyBorder="0" applyProtection="0">
      <alignment horizontal="right"/>
    </xf>
    <xf numFmtId="0" fontId="82" fillId="0" borderId="0" applyFill="0" applyBorder="0" applyProtection="0">
      <alignment horizontal="right"/>
    </xf>
    <xf numFmtId="0" fontId="82" fillId="0" borderId="0" applyFill="0" applyBorder="0" applyProtection="0">
      <alignment horizontal="right"/>
    </xf>
    <xf numFmtId="4" fontId="89" fillId="0" borderId="0" applyFill="0" applyBorder="0" applyProtection="0">
      <alignment horizontal="right"/>
    </xf>
    <xf numFmtId="4" fontId="89" fillId="0" borderId="0" applyFill="0" applyBorder="0" applyProtection="0">
      <alignment horizontal="right"/>
    </xf>
    <xf numFmtId="4" fontId="304" fillId="0" borderId="0" applyFill="0" applyBorder="0" applyProtection="0">
      <alignment horizontal="right"/>
    </xf>
    <xf numFmtId="269" fontId="102" fillId="0" borderId="0" applyFill="0" applyBorder="0" applyProtection="0">
      <alignment horizontal="right" vertical="top" wrapText="1"/>
    </xf>
    <xf numFmtId="0" fontId="86" fillId="0" borderId="134" applyNumberFormat="0" applyFill="0" applyProtection="0">
      <alignment horizontal="left" vertical="top"/>
    </xf>
    <xf numFmtId="0" fontId="86" fillId="0" borderId="134" applyNumberFormat="0" applyFill="0" applyProtection="0">
      <alignment horizontal="left" vertical="top"/>
    </xf>
    <xf numFmtId="0" fontId="4" fillId="0" borderId="0">
      <alignment vertical="top"/>
    </xf>
    <xf numFmtId="0" fontId="4" fillId="0" borderId="0">
      <alignment vertical="top"/>
    </xf>
    <xf numFmtId="41" fontId="4" fillId="0" borderId="0" applyFont="0" applyFill="0" applyBorder="0" applyAlignment="0" applyProtection="0"/>
    <xf numFmtId="41" fontId="4" fillId="0" borderId="0" applyFont="0" applyFill="0" applyBorder="0" applyAlignment="0" applyProtection="0"/>
    <xf numFmtId="0" fontId="4" fillId="0" borderId="0">
      <alignment vertical="top"/>
    </xf>
    <xf numFmtId="0" fontId="4" fillId="0" borderId="0">
      <alignment vertical="top"/>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lignment vertical="top"/>
    </xf>
    <xf numFmtId="0" fontId="5" fillId="0" borderId="0">
      <alignment vertical="top"/>
    </xf>
    <xf numFmtId="0" fontId="82" fillId="0" borderId="0" applyNumberFormat="0" applyFill="0" applyBorder="0" applyAlignment="0" applyProtection="0"/>
    <xf numFmtId="0" fontId="82" fillId="0" borderId="0" applyNumberFormat="0" applyFill="0" applyBorder="0" applyAlignment="0" applyProtection="0"/>
    <xf numFmtId="0" fontId="5" fillId="0" borderId="0">
      <alignment vertical="top"/>
    </xf>
    <xf numFmtId="41" fontId="4"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6" fillId="0" borderId="0" applyNumberFormat="0" applyBorder="0" applyAlignment="0"/>
    <xf numFmtId="0" fontId="16" fillId="0" borderId="0" applyNumberFormat="0" applyBorder="0" applyAlignment="0"/>
    <xf numFmtId="0" fontId="16" fillId="0" borderId="0" applyNumberFormat="0" applyBorder="0" applyAlignment="0"/>
    <xf numFmtId="0" fontId="16" fillId="0" borderId="0" applyNumberFormat="0" applyBorder="0" applyAlignment="0"/>
    <xf numFmtId="0" fontId="306" fillId="0" borderId="0" applyNumberFormat="0" applyBorder="0" applyAlignment="0"/>
    <xf numFmtId="0" fontId="306" fillId="0" borderId="0" applyNumberFormat="0" applyBorder="0" applyAlignment="0"/>
    <xf numFmtId="0" fontId="306" fillId="0" borderId="0" applyNumberFormat="0" applyBorder="0" applyAlignment="0"/>
    <xf numFmtId="0" fontId="307" fillId="0" borderId="0" applyNumberFormat="0" applyBorder="0" applyAlignment="0"/>
    <xf numFmtId="0" fontId="307" fillId="0" borderId="0" applyNumberFormat="0" applyBorder="0" applyAlignment="0"/>
    <xf numFmtId="0" fontId="307" fillId="0" borderId="0" applyNumberFormat="0" applyBorder="0" applyAlignment="0"/>
    <xf numFmtId="0" fontId="307" fillId="0" borderId="0" applyNumberFormat="0" applyBorder="0" applyAlignment="0"/>
    <xf numFmtId="0" fontId="308" fillId="0" borderId="0" applyNumberFormat="0" applyBorder="0" applyAlignment="0"/>
    <xf numFmtId="0" fontId="309" fillId="30" borderId="0" applyNumberFormat="0" applyBorder="0" applyAlignment="0"/>
    <xf numFmtId="0" fontId="308" fillId="0" borderId="0" applyNumberFormat="0" applyBorder="0" applyAlignment="0"/>
    <xf numFmtId="0" fontId="308" fillId="0" borderId="0" applyNumberFormat="0" applyBorder="0" applyAlignment="0"/>
    <xf numFmtId="0" fontId="308" fillId="0" borderId="0" applyNumberFormat="0" applyBorder="0" applyAlignment="0"/>
    <xf numFmtId="0" fontId="309" fillId="0" borderId="0" applyNumberFormat="0" applyBorder="0" applyAlignment="0"/>
    <xf numFmtId="0" fontId="307" fillId="0" borderId="0" applyNumberFormat="0" applyBorder="0" applyAlignment="0"/>
    <xf numFmtId="0" fontId="139" fillId="0" borderId="0" applyNumberFormat="0" applyBorder="0" applyAlignment="0"/>
    <xf numFmtId="0" fontId="310" fillId="0" borderId="0" applyNumberFormat="0" applyFill="0" applyBorder="0" applyProtection="0">
      <alignment horizontal="left" vertical="center"/>
    </xf>
    <xf numFmtId="0" fontId="311" fillId="0" borderId="0"/>
    <xf numFmtId="286" fontId="99" fillId="0" borderId="0" applyFill="0" applyBorder="0" applyAlignment="0" applyProtection="0"/>
    <xf numFmtId="0" fontId="312" fillId="0" borderId="0"/>
    <xf numFmtId="0" fontId="25" fillId="0" borderId="135"/>
    <xf numFmtId="0" fontId="25" fillId="0" borderId="135"/>
    <xf numFmtId="0" fontId="25" fillId="0" borderId="135"/>
    <xf numFmtId="0" fontId="25" fillId="0" borderId="135"/>
    <xf numFmtId="40" fontId="313" fillId="0" borderId="0" applyBorder="0">
      <alignment horizontal="right"/>
    </xf>
    <xf numFmtId="0" fontId="89" fillId="3" borderId="0" applyNumberFormat="0" applyFont="0" applyBorder="0" applyAlignment="0" applyProtection="0"/>
    <xf numFmtId="0" fontId="314"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0" fontId="11" fillId="0" borderId="0" applyNumberFormat="0" applyFont="0" applyBorder="0" applyAlignment="0"/>
    <xf numFmtId="177" fontId="213" fillId="0" borderId="0"/>
    <xf numFmtId="0"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177" fontId="213" fillId="0" borderId="0"/>
    <xf numFmtId="277" fontId="105" fillId="0" borderId="0" applyFont="0" applyFill="0" applyBorder="0" applyAlignment="0" applyProtection="0">
      <alignment horizontal="right"/>
    </xf>
    <xf numFmtId="277" fontId="105" fillId="0" borderId="0" applyFont="0" applyFill="0" applyBorder="0" applyAlignment="0" applyProtection="0">
      <alignment horizontal="right"/>
    </xf>
    <xf numFmtId="242" fontId="102" fillId="0" borderId="0" applyFont="0" applyFill="0" applyBorder="0" applyAlignment="0" applyProtection="0">
      <alignment horizontal="right"/>
    </xf>
    <xf numFmtId="0" fontId="105" fillId="0" borderId="0" applyFont="0" applyFill="0" applyBorder="0" applyAlignment="0" applyProtection="0">
      <alignment horizontal="right"/>
    </xf>
    <xf numFmtId="0" fontId="105" fillId="0" borderId="0" applyFont="0" applyFill="0" applyBorder="0" applyAlignment="0" applyProtection="0">
      <alignment horizontal="right"/>
    </xf>
    <xf numFmtId="278" fontId="105" fillId="0" borderId="0" applyFont="0" applyFill="0" applyBorder="0" applyAlignment="0" applyProtection="0">
      <alignment horizontal="right"/>
    </xf>
    <xf numFmtId="278" fontId="105" fillId="0" borderId="0" applyFont="0" applyFill="0" applyBorder="0" applyAlignment="0" applyProtection="0">
      <alignment horizontal="right"/>
    </xf>
    <xf numFmtId="0" fontId="4" fillId="0" borderId="136" applyAlignment="0"/>
    <xf numFmtId="0" fontId="4" fillId="0" borderId="136" applyAlignment="0"/>
    <xf numFmtId="0" fontId="4" fillId="0" borderId="136" applyAlignment="0"/>
    <xf numFmtId="0" fontId="4" fillId="0" borderId="136" applyAlignment="0"/>
    <xf numFmtId="0" fontId="4" fillId="0" borderId="136" applyAlignment="0"/>
    <xf numFmtId="0" fontId="4" fillId="0" borderId="136" applyAlignment="0"/>
    <xf numFmtId="0" fontId="25" fillId="0" borderId="0" applyFill="0" applyBorder="0" applyProtection="0">
      <alignment horizontal="center" vertical="center"/>
    </xf>
    <xf numFmtId="3" fontId="315" fillId="0" borderId="0" applyFont="0" applyBorder="0" applyAlignment="0"/>
    <xf numFmtId="0" fontId="316" fillId="0" borderId="0" applyFill="0" applyBorder="0" applyProtection="0">
      <alignment vertical="center"/>
    </xf>
    <xf numFmtId="288" fontId="316" fillId="0" borderId="122" applyBorder="0" applyProtection="0">
      <alignment horizontal="right" vertical="center"/>
    </xf>
    <xf numFmtId="288" fontId="316" fillId="0" borderId="122" applyBorder="0" applyProtection="0">
      <alignment horizontal="right" vertical="center"/>
    </xf>
    <xf numFmtId="0" fontId="317" fillId="93" borderId="0" applyBorder="0" applyProtection="0">
      <alignment horizontal="centerContinuous" vertical="center"/>
    </xf>
    <xf numFmtId="0" fontId="317" fillId="5" borderId="122" applyBorder="0" applyProtection="0">
      <alignment horizontal="centerContinuous" vertical="center"/>
    </xf>
    <xf numFmtId="0" fontId="317" fillId="5" borderId="122" applyBorder="0" applyProtection="0">
      <alignment horizontal="centerContinuous" vertical="center"/>
    </xf>
    <xf numFmtId="0" fontId="316" fillId="0" borderId="0" applyBorder="0" applyProtection="0">
      <alignment vertical="center"/>
    </xf>
    <xf numFmtId="0" fontId="25" fillId="0" borderId="0" applyFill="0" applyBorder="0" applyProtection="0"/>
    <xf numFmtId="0" fontId="318" fillId="0" borderId="0" applyNumberFormat="0">
      <alignment horizontal="left"/>
    </xf>
    <xf numFmtId="0" fontId="181" fillId="0" borderId="0"/>
    <xf numFmtId="0" fontId="35" fillId="0" borderId="0"/>
    <xf numFmtId="223" fontId="35" fillId="0" borderId="0"/>
    <xf numFmtId="0" fontId="319" fillId="0" borderId="0" applyFill="0" applyBorder="0" applyProtection="0">
      <alignment horizontal="left"/>
    </xf>
    <xf numFmtId="0" fontId="193" fillId="0" borderId="28" applyFill="0" applyBorder="0" applyProtection="0">
      <alignment horizontal="left" vertical="top"/>
    </xf>
    <xf numFmtId="0" fontId="193" fillId="0" borderId="28" applyFill="0" applyBorder="0" applyProtection="0">
      <alignment horizontal="left" vertical="top"/>
    </xf>
    <xf numFmtId="0" fontId="4" fillId="0" borderId="136" applyAlignment="0"/>
    <xf numFmtId="0" fontId="137" fillId="29" borderId="115" applyNumberFormat="0" applyFont="0" applyFill="0" applyAlignment="0" applyProtection="0">
      <protection locked="0"/>
    </xf>
    <xf numFmtId="0" fontId="137" fillId="29" borderId="115" applyNumberFormat="0" applyFont="0" applyFill="0" applyAlignment="0" applyProtection="0">
      <protection locked="0"/>
    </xf>
    <xf numFmtId="0" fontId="320" fillId="0" borderId="0" applyFill="0" applyBorder="0" applyProtection="0">
      <alignment horizontal="center" vertical="center"/>
    </xf>
    <xf numFmtId="0" fontId="137" fillId="29" borderId="137" applyNumberFormat="0" applyFont="0" applyFill="0" applyAlignment="0" applyProtection="0">
      <protection locked="0"/>
    </xf>
    <xf numFmtId="0" fontId="321" fillId="0" borderId="0" applyFill="0" applyBorder="0" applyProtection="0">
      <alignment vertical="top"/>
    </xf>
    <xf numFmtId="0" fontId="322" fillId="0" borderId="0" applyFill="0" applyBorder="0" applyProtection="0">
      <alignment vertical="center"/>
    </xf>
    <xf numFmtId="0" fontId="90" fillId="0" borderId="0" applyFill="0" applyBorder="0" applyProtection="0"/>
    <xf numFmtId="0" fontId="4" fillId="94" borderId="0" applyNumberFormat="0" applyFont="0" applyBorder="0" applyAlignment="0" applyProtection="0"/>
    <xf numFmtId="0" fontId="4" fillId="94" borderId="0" applyNumberFormat="0" applyFont="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275" fontId="35" fillId="0" borderId="0" applyFont="0" applyFill="0" applyBorder="0" applyAlignment="0" applyProtection="0"/>
    <xf numFmtId="275" fontId="35" fillId="0" borderId="0" applyFont="0" applyFill="0" applyBorder="0" applyAlignment="0" applyProtection="0"/>
    <xf numFmtId="330" fontId="35" fillId="0" borderId="0" applyFont="0" applyFill="0" applyBorder="0" applyAlignment="0" applyProtection="0"/>
    <xf numFmtId="330" fontId="35" fillId="0" borderId="0" applyFont="0" applyFill="0" applyBorder="0" applyAlignment="0" applyProtection="0"/>
    <xf numFmtId="352" fontId="35" fillId="0" borderId="0" applyFont="0" applyFill="0" applyBorder="0" applyAlignment="0" applyProtection="0"/>
    <xf numFmtId="352" fontId="35" fillId="0" borderId="0" applyFont="0" applyFill="0" applyBorder="0" applyAlignment="0" applyProtection="0"/>
    <xf numFmtId="0" fontId="4" fillId="0" borderId="0"/>
    <xf numFmtId="0" fontId="4" fillId="0" borderId="0"/>
    <xf numFmtId="0" fontId="4" fillId="0" borderId="0"/>
    <xf numFmtId="49" fontId="4" fillId="0" borderId="0" applyFont="0" applyFill="0" applyBorder="0" applyProtection="0">
      <alignment vertical="center"/>
    </xf>
    <xf numFmtId="49" fontId="4" fillId="0" borderId="0" applyFont="0" applyFill="0" applyBorder="0" applyProtection="0">
      <alignment vertical="center"/>
    </xf>
    <xf numFmtId="49" fontId="4" fillId="0" borderId="0" applyFont="0" applyFill="0" applyBorder="0" applyProtection="0">
      <alignment vertical="center"/>
    </xf>
    <xf numFmtId="49" fontId="4" fillId="0" borderId="0" applyFont="0" applyFill="0" applyBorder="0" applyProtection="0">
      <alignment vertical="center"/>
    </xf>
    <xf numFmtId="0" fontId="89" fillId="0" borderId="0" applyNumberFormat="0" applyFill="0" applyBorder="0" applyAlignment="0" applyProtection="0"/>
    <xf numFmtId="0" fontId="4" fillId="0" borderId="0"/>
    <xf numFmtId="0" fontId="4" fillId="0" borderId="0"/>
    <xf numFmtId="0" fontId="4" fillId="0" borderId="0"/>
    <xf numFmtId="49" fontId="16" fillId="0" borderId="0" applyFill="0" applyBorder="0" applyAlignment="0"/>
    <xf numFmtId="49" fontId="16"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256" fontId="4" fillId="0" borderId="0" applyFill="0" applyBorder="0" applyAlignment="0"/>
    <xf numFmtId="0" fontId="323" fillId="32" borderId="0" applyBorder="0">
      <alignment horizontal="left" vertical="center" indent="1"/>
    </xf>
    <xf numFmtId="0" fontId="111" fillId="0" borderId="0">
      <alignment vertical="top"/>
    </xf>
    <xf numFmtId="0" fontId="111" fillId="0" borderId="0">
      <alignment vertical="top"/>
    </xf>
    <xf numFmtId="328" fontId="102" fillId="0" borderId="0" applyFont="0" applyFill="0" applyBorder="0" applyAlignment="0" applyProtection="0">
      <alignment horizontal="center"/>
    </xf>
    <xf numFmtId="331" fontId="102" fillId="0" borderId="0" applyFont="0" applyFill="0" applyBorder="0" applyAlignment="0" applyProtection="0">
      <alignment horizontal="center"/>
    </xf>
    <xf numFmtId="0" fontId="302" fillId="0" borderId="0"/>
    <xf numFmtId="0" fontId="137" fillId="0" borderId="0">
      <alignment vertical="top"/>
    </xf>
    <xf numFmtId="0" fontId="137" fillId="0" borderId="0">
      <alignment vertical="top"/>
    </xf>
    <xf numFmtId="337" fontId="102" fillId="0" borderId="0" applyFont="0" applyFill="0" applyBorder="0" applyAlignment="0" applyProtection="0">
      <alignment horizontal="center"/>
    </xf>
    <xf numFmtId="347" fontId="102" fillId="0" borderId="0" applyFont="0" applyFill="0" applyBorder="0" applyAlignment="0" applyProtection="0">
      <alignment horizontal="center"/>
    </xf>
    <xf numFmtId="0" fontId="162" fillId="0" borderId="0" applyFill="0" applyBorder="0" applyAlignment="0" applyProtection="0">
      <alignment horizontal="right"/>
    </xf>
    <xf numFmtId="39" fontId="4" fillId="39" borderId="12" applyFont="0" applyFill="0" applyBorder="0" applyAlignment="0" applyProtection="0">
      <alignment horizontal="center"/>
      <protection locked="0"/>
    </xf>
    <xf numFmtId="39" fontId="4" fillId="39" borderId="12" applyFont="0" applyFill="0" applyBorder="0" applyAlignment="0" applyProtection="0">
      <alignment horizontal="center"/>
      <protection locked="0"/>
    </xf>
    <xf numFmtId="39" fontId="4" fillId="39" borderId="12" applyFont="0" applyFill="0" applyBorder="0" applyAlignment="0" applyProtection="0">
      <alignment horizontal="center"/>
      <protection locked="0"/>
    </xf>
    <xf numFmtId="39" fontId="4" fillId="39" borderId="12" applyFont="0" applyFill="0" applyBorder="0" applyAlignment="0" applyProtection="0">
      <alignment horizontal="center"/>
      <protection locked="0"/>
    </xf>
    <xf numFmtId="0" fontId="89" fillId="0" borderId="118"/>
    <xf numFmtId="0" fontId="89" fillId="0" borderId="118"/>
    <xf numFmtId="0" fontId="324" fillId="0" borderId="0" applyFill="0" applyBorder="0" applyProtection="0">
      <alignment horizontal="left" vertical="top"/>
    </xf>
    <xf numFmtId="18" fontId="82" fillId="0" borderId="0" applyFill="0" applyBorder="0" applyAlignment="0" applyProtection="0"/>
    <xf numFmtId="353" fontId="35" fillId="0" borderId="0" applyFont="0" applyFill="0" applyBorder="0" applyAlignment="0" applyProtection="0"/>
    <xf numFmtId="323" fontId="35" fillId="0" borderId="0" applyFont="0" applyFill="0" applyBorder="0" applyAlignment="0" applyProtection="0"/>
    <xf numFmtId="323" fontId="35" fillId="0" borderId="0" applyFont="0" applyFill="0" applyBorder="0" applyAlignment="0" applyProtection="0"/>
    <xf numFmtId="285" fontId="35" fillId="0" borderId="0" applyFont="0" applyFill="0" applyBorder="0" applyAlignment="0" applyProtection="0"/>
    <xf numFmtId="285" fontId="35" fillId="0" borderId="0" applyFont="0" applyFill="0" applyBorder="0" applyAlignment="0" applyProtection="0"/>
    <xf numFmtId="0" fontId="35" fillId="0" borderId="0" applyNumberFormat="0" applyFill="0" applyBorder="0" applyAlignment="0" applyProtection="0"/>
    <xf numFmtId="0" fontId="123" fillId="0" borderId="0" applyNumberFormat="0" applyFill="0" applyBorder="0" applyAlignment="0" applyProtection="0"/>
    <xf numFmtId="353" fontId="35" fillId="0" borderId="0" applyFont="0" applyFill="0" applyBorder="0" applyAlignment="0" applyProtection="0"/>
    <xf numFmtId="353" fontId="35" fillId="0" borderId="0" applyFont="0" applyFill="0" applyBorder="0" applyAlignment="0" applyProtection="0"/>
    <xf numFmtId="353" fontId="35" fillId="0" borderId="0" applyFont="0" applyFill="0" applyBorder="0" applyAlignment="0" applyProtection="0"/>
    <xf numFmtId="0" fontId="213" fillId="0" borderId="0"/>
    <xf numFmtId="40" fontId="166" fillId="0" borderId="0"/>
    <xf numFmtId="0" fontId="6" fillId="0" borderId="0" applyNumberFormat="0" applyAlignment="0" applyProtection="0">
      <alignment horizontal="center"/>
    </xf>
    <xf numFmtId="353" fontId="35" fillId="0" borderId="0" applyFont="0" applyFill="0" applyBorder="0" applyAlignment="0" applyProtection="0"/>
    <xf numFmtId="0" fontId="4" fillId="0" borderId="0">
      <alignment horizontal="center"/>
    </xf>
    <xf numFmtId="0" fontId="325" fillId="45" borderId="0"/>
    <xf numFmtId="0" fontId="326" fillId="0" borderId="0"/>
    <xf numFmtId="210" fontId="4" fillId="0" borderId="138"/>
    <xf numFmtId="210" fontId="4" fillId="0" borderId="138"/>
    <xf numFmtId="210" fontId="4" fillId="0" borderId="138"/>
    <xf numFmtId="0" fontId="327" fillId="0" borderId="139"/>
    <xf numFmtId="260" fontId="6" fillId="0" borderId="0">
      <alignment horizontal="centerContinuous"/>
    </xf>
    <xf numFmtId="260" fontId="328" fillId="0" borderId="140">
      <alignment horizontal="centerContinuous"/>
    </xf>
    <xf numFmtId="260" fontId="328" fillId="0" borderId="140">
      <alignment horizontal="centerContinuous"/>
    </xf>
    <xf numFmtId="260" fontId="179" fillId="0" borderId="0">
      <alignment horizontal="centerContinuous"/>
      <protection locked="0"/>
    </xf>
    <xf numFmtId="260" fontId="179" fillId="0" borderId="0">
      <alignment horizontal="left"/>
    </xf>
    <xf numFmtId="0" fontId="253" fillId="0" borderId="0" applyNumberFormat="0" applyFill="0" applyBorder="0" applyAlignment="0" applyProtection="0"/>
    <xf numFmtId="0" fontId="301" fillId="0" borderId="0">
      <alignment vertical="top"/>
    </xf>
    <xf numFmtId="0" fontId="4" fillId="0" borderId="0" applyBorder="0"/>
    <xf numFmtId="0" fontId="53" fillId="0" borderId="0" applyNumberFormat="0" applyFill="0" applyBorder="0" applyAlignment="0" applyProtection="0"/>
    <xf numFmtId="0" fontId="46" fillId="0" borderId="45" applyNumberFormat="0" applyFill="0" applyAlignment="0" applyProtection="0"/>
    <xf numFmtId="0" fontId="47" fillId="0" borderId="46" applyNumberFormat="0" applyFill="0" applyAlignment="0" applyProtection="0"/>
    <xf numFmtId="0" fontId="48" fillId="0" borderId="47" applyNumberFormat="0" applyFill="0" applyAlignment="0" applyProtection="0"/>
    <xf numFmtId="0" fontId="48" fillId="0" borderId="0" applyNumberFormat="0" applyFill="0" applyBorder="0" applyAlignment="0" applyProtection="0"/>
    <xf numFmtId="0" fontId="53" fillId="0" borderId="0" applyNumberFormat="0" applyFill="0" applyBorder="0" applyAlignment="0" applyProtection="0"/>
    <xf numFmtId="0" fontId="329" fillId="0" borderId="0" applyNumberFormat="0" applyFont="0" applyFill="0" applyBorder="0" applyAlignment="0">
      <alignment horizontal="left" vertical="center"/>
    </xf>
    <xf numFmtId="0" fontId="82" fillId="0" borderId="0" applyFont="0" applyFill="0" applyBorder="0">
      <alignment horizontal="left"/>
    </xf>
    <xf numFmtId="0" fontId="82" fillId="0" borderId="0" applyFont="0" applyFill="0" applyBorder="0">
      <alignment horizontal="left"/>
    </xf>
    <xf numFmtId="0" fontId="121" fillId="30" borderId="114"/>
    <xf numFmtId="0" fontId="121" fillId="30" borderId="114"/>
    <xf numFmtId="0" fontId="54" fillId="0" borderId="141" applyNumberFormat="0" applyFill="0" applyAlignment="0" applyProtection="0"/>
    <xf numFmtId="167" fontId="6" fillId="0" borderId="142" applyFill="0" applyAlignment="0" applyProtection="0"/>
    <xf numFmtId="167" fontId="6" fillId="0" borderId="142" applyFill="0" applyAlignment="0" applyProtection="0"/>
    <xf numFmtId="39" fontId="330" fillId="0" borderId="142">
      <alignment horizontal="right"/>
    </xf>
    <xf numFmtId="38" fontId="330" fillId="0" borderId="142">
      <alignment horizontal="right"/>
    </xf>
    <xf numFmtId="38" fontId="330" fillId="0" borderId="142">
      <alignment horizontal="right"/>
    </xf>
    <xf numFmtId="39" fontId="330" fillId="0" borderId="142">
      <alignment horizontal="right"/>
    </xf>
    <xf numFmtId="296" fontId="202" fillId="0" borderId="0" applyFill="0" applyBorder="0" applyProtection="0"/>
    <xf numFmtId="167" fontId="330" fillId="0" borderId="142">
      <alignment horizontal="right"/>
    </xf>
    <xf numFmtId="167" fontId="330" fillId="0" borderId="142">
      <alignment horizontal="right"/>
    </xf>
    <xf numFmtId="169" fontId="330" fillId="0" borderId="142">
      <alignment horizontal="right"/>
    </xf>
    <xf numFmtId="354" fontId="202" fillId="0" borderId="0" applyFill="0" applyBorder="0" applyProtection="0"/>
    <xf numFmtId="0" fontId="102" fillId="0" borderId="142">
      <alignment horizontal="center"/>
    </xf>
    <xf numFmtId="0" fontId="102" fillId="0" borderId="142">
      <alignment horizontal="center"/>
    </xf>
    <xf numFmtId="0" fontId="54" fillId="0" borderId="141" applyNumberFormat="0" applyFill="0" applyAlignment="0" applyProtection="0"/>
    <xf numFmtId="0" fontId="219" fillId="0" borderId="143"/>
    <xf numFmtId="0" fontId="219" fillId="0" borderId="144"/>
    <xf numFmtId="0" fontId="219" fillId="0" borderId="144"/>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203" fontId="90" fillId="29" borderId="110" applyNumberFormat="0" applyFont="0" applyFill="0" applyAlignment="0" applyProtection="0">
      <alignment horizontal="centerContinuous"/>
    </xf>
    <xf numFmtId="203" fontId="90" fillId="29" borderId="110" applyNumberFormat="0" applyFont="0" applyFill="0" applyAlignment="0" applyProtection="0">
      <alignment horizontal="centerContinuous"/>
    </xf>
    <xf numFmtId="223" fontId="331" fillId="0" borderId="0">
      <alignment horizontal="left"/>
      <protection locked="0"/>
    </xf>
    <xf numFmtId="0" fontId="4" fillId="95" borderId="0"/>
    <xf numFmtId="0" fontId="4" fillId="95" borderId="0"/>
    <xf numFmtId="0" fontId="4" fillId="95" borderId="0"/>
    <xf numFmtId="0" fontId="332" fillId="95" borderId="0" applyFill="0"/>
    <xf numFmtId="0" fontId="35" fillId="0" borderId="145" applyNumberFormat="0" applyFont="0" applyAlignment="0">
      <alignment horizontal="left"/>
    </xf>
    <xf numFmtId="0" fontId="35" fillId="0" borderId="145" applyNumberFormat="0" applyFont="0" applyAlignment="0">
      <alignment horizontal="left"/>
    </xf>
    <xf numFmtId="210" fontId="4" fillId="0" borderId="0"/>
    <xf numFmtId="210" fontId="4" fillId="0" borderId="0"/>
    <xf numFmtId="210" fontId="4" fillId="0" borderId="0"/>
    <xf numFmtId="3" fontId="96" fillId="0" borderId="122" applyNumberFormat="0" applyFont="0" applyFill="0" applyAlignment="0" applyProtection="0">
      <alignment horizontal="right"/>
      <protection locked="0"/>
    </xf>
    <xf numFmtId="3" fontId="96" fillId="0" borderId="122" applyNumberFormat="0" applyFont="0" applyFill="0" applyAlignment="0" applyProtection="0">
      <alignment horizontal="right"/>
      <protection locked="0"/>
    </xf>
    <xf numFmtId="0" fontId="99" fillId="0" borderId="0" applyNumberFormat="0" applyFill="0" applyBorder="0" applyAlignment="0" applyProtection="0"/>
    <xf numFmtId="38" fontId="16" fillId="0" borderId="114" applyFill="0" applyBorder="0" applyAlignment="0" applyProtection="0">
      <protection locked="0"/>
    </xf>
    <xf numFmtId="38" fontId="16" fillId="0" borderId="114" applyFill="0" applyBorder="0" applyAlignment="0" applyProtection="0">
      <protection locked="0"/>
    </xf>
    <xf numFmtId="37" fontId="82" fillId="15" borderId="0" applyNumberFormat="0" applyBorder="0" applyAlignment="0" applyProtection="0"/>
    <xf numFmtId="37" fontId="82" fillId="15" borderId="0" applyNumberFormat="0" applyBorder="0" applyAlignment="0" applyProtection="0"/>
    <xf numFmtId="37" fontId="82" fillId="0" borderId="0"/>
    <xf numFmtId="37" fontId="82" fillId="0" borderId="0"/>
    <xf numFmtId="37" fontId="82" fillId="15" borderId="0" applyNumberFormat="0" applyBorder="0" applyAlignment="0" applyProtection="0"/>
    <xf numFmtId="38" fontId="174" fillId="0" borderId="0" applyNumberFormat="0" applyBorder="0" applyAlignment="0">
      <protection locked="0"/>
    </xf>
    <xf numFmtId="0" fontId="35" fillId="0" borderId="0" applyNumberFormat="0" applyFont="0" applyBorder="0" applyAlignment="0" applyProtection="0"/>
    <xf numFmtId="0" fontId="35" fillId="0" borderId="0" applyNumberFormat="0" applyFont="0" applyBorder="0" applyAlignment="0" applyProtection="0"/>
    <xf numFmtId="232" fontId="122" fillId="0" borderId="0" applyNumberFormat="0" applyFont="0" applyFill="0" applyBorder="0">
      <alignment horizontal="right"/>
    </xf>
    <xf numFmtId="0" fontId="137" fillId="0" borderId="0"/>
    <xf numFmtId="0" fontId="41" fillId="10" borderId="0" applyNumberFormat="0" applyBorder="0" applyAlignment="0" applyProtection="0"/>
    <xf numFmtId="0" fontId="45" fillId="11" borderId="0" applyNumberFormat="0" applyBorder="0" applyAlignment="0" applyProtection="0"/>
    <xf numFmtId="38" fontId="99" fillId="0" borderId="0" applyFill="0" applyBorder="0" applyAlignment="0" applyProtection="0">
      <alignment horizontal="left"/>
    </xf>
    <xf numFmtId="336" fontId="4" fillId="0" borderId="0" applyFont="0" applyFill="0" applyBorder="0" applyAlignment="0" applyProtection="0"/>
    <xf numFmtId="333" fontId="4" fillId="0" borderId="0" applyFont="0" applyFill="0" applyBorder="0" applyAlignment="0" applyProtection="0"/>
    <xf numFmtId="0" fontId="33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1"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0" fontId="181" fillId="0" borderId="0" applyNumberFormat="0"/>
    <xf numFmtId="288" fontId="102" fillId="0" borderId="0" applyFont="0" applyFill="0" applyBorder="0" applyAlignment="0" applyProtection="0"/>
    <xf numFmtId="289" fontId="102" fillId="0" borderId="0" applyFont="0" applyFill="0" applyBorder="0" applyAlignment="0" applyProtection="0"/>
    <xf numFmtId="210" fontId="4" fillId="0" borderId="0"/>
    <xf numFmtId="210" fontId="4" fillId="0" borderId="0"/>
    <xf numFmtId="210" fontId="4" fillId="0" borderId="0"/>
    <xf numFmtId="198" fontId="171" fillId="0" borderId="0"/>
    <xf numFmtId="0" fontId="89" fillId="29" borderId="0" applyNumberFormat="0" applyFont="0" applyAlignment="0" applyProtection="0"/>
    <xf numFmtId="0" fontId="89" fillId="29" borderId="115" applyNumberFormat="0" applyFont="0" applyAlignment="0" applyProtection="0">
      <protection locked="0"/>
    </xf>
    <xf numFmtId="0" fontId="89" fillId="29" borderId="115" applyNumberFormat="0" applyFont="0" applyAlignment="0" applyProtection="0">
      <protection locked="0"/>
    </xf>
    <xf numFmtId="0" fontId="176" fillId="0" borderId="0" applyNumberFormat="0" applyFill="0" applyBorder="0" applyAlignment="0" applyProtection="0"/>
    <xf numFmtId="0" fontId="171" fillId="3" borderId="0">
      <alignment horizontal="center"/>
    </xf>
    <xf numFmtId="38" fontId="5" fillId="0" borderId="0" applyNumberFormat="0" applyFont="0" applyFill="0" applyBorder="0" applyProtection="0">
      <alignment horizontal="center" vertical="center" wrapText="1"/>
    </xf>
    <xf numFmtId="40" fontId="89" fillId="0" borderId="0">
      <alignment horizontal="left" wrapText="1"/>
    </xf>
    <xf numFmtId="40" fontId="89" fillId="0" borderId="0">
      <alignment horizontal="left" wrapText="1"/>
    </xf>
    <xf numFmtId="0" fontId="35" fillId="0" borderId="0" applyFont="0" applyFill="0" applyBorder="0" applyAlignment="0" applyProtection="0">
      <alignment horizontal="right"/>
    </xf>
    <xf numFmtId="0" fontId="35" fillId="0" borderId="0" applyFont="0" applyFill="0" applyBorder="0" applyAlignment="0" applyProtection="0"/>
    <xf numFmtId="0" fontId="35" fillId="0" borderId="0" applyFont="0" applyFill="0" applyBorder="0" applyAlignment="0" applyProtection="0">
      <alignment horizontal="right"/>
    </xf>
    <xf numFmtId="0" fontId="35" fillId="0" borderId="0" applyFont="0" applyFill="0" applyBorder="0" applyAlignment="0" applyProtection="0">
      <alignment horizontal="right"/>
    </xf>
    <xf numFmtId="260" fontId="5" fillId="0" borderId="0"/>
    <xf numFmtId="260" fontId="5" fillId="0" borderId="0"/>
    <xf numFmtId="260" fontId="5" fillId="0" borderId="0"/>
    <xf numFmtId="260" fontId="5" fillId="0" borderId="0"/>
    <xf numFmtId="0" fontId="35" fillId="0" borderId="0" applyFont="0" applyFill="0" applyBorder="0" applyAlignment="0" applyProtection="0">
      <alignment horizontal="right"/>
    </xf>
    <xf numFmtId="262" fontId="235" fillId="0" borderId="0">
      <alignment horizontal="left"/>
    </xf>
    <xf numFmtId="246" fontId="102" fillId="0" borderId="0" applyFont="0" applyFill="0" applyBorder="0" applyAlignment="0" applyProtection="0">
      <alignment horizontal="right"/>
    </xf>
    <xf numFmtId="247" fontId="102" fillId="0" borderId="0" applyFont="0" applyFill="0" applyBorder="0" applyAlignment="0" applyProtection="0">
      <alignment horizontal="right"/>
    </xf>
    <xf numFmtId="0" fontId="11" fillId="0" borderId="127" applyNumberFormat="0" applyFont="0">
      <alignment horizontal="center" vertical="top" wrapText="1"/>
    </xf>
    <xf numFmtId="0" fontId="11" fillId="0" borderId="127" applyNumberFormat="0" applyFont="0">
      <alignment horizontal="center" vertical="top" wrapText="1"/>
    </xf>
    <xf numFmtId="0" fontId="11" fillId="0" borderId="127" applyNumberFormat="0" applyFont="0">
      <alignment horizontal="center" vertical="top" wrapText="1"/>
    </xf>
    <xf numFmtId="0" fontId="11" fillId="0" borderId="127" applyNumberFormat="0" applyFont="0">
      <alignment horizontal="center" vertical="top" wrapText="1"/>
    </xf>
    <xf numFmtId="0" fontId="35" fillId="0" borderId="0" applyFill="0" applyBorder="0" applyAlignment="0" applyProtection="0"/>
    <xf numFmtId="350" fontId="102" fillId="0" borderId="0" applyFont="0" applyFill="0" applyBorder="0" applyAlignment="0" applyProtection="0">
      <alignment horizontal="right"/>
    </xf>
    <xf numFmtId="223" fontId="99" fillId="0" borderId="0" applyFont="0" applyFill="0" applyBorder="0" applyProtection="0">
      <alignment horizontal="right"/>
    </xf>
    <xf numFmtId="223" fontId="99" fillId="0" borderId="0" applyFont="0" applyFill="0" applyBorder="0" applyProtection="0">
      <alignment horizontal="right"/>
    </xf>
    <xf numFmtId="0" fontId="334" fillId="96" borderId="146" applyNumberFormat="0" applyFont="0" applyBorder="0" applyAlignment="0" applyProtection="0">
      <alignment horizontal="right"/>
    </xf>
    <xf numFmtId="355" fontId="145" fillId="0" borderId="0" applyFont="0" applyFill="0" applyBorder="0" applyAlignment="0" applyProtection="0"/>
    <xf numFmtId="177" fontId="4" fillId="0" borderId="0" applyFont="0" applyFill="0" applyBorder="0" applyAlignment="0" applyProtection="0"/>
    <xf numFmtId="274" fontId="4" fillId="0" borderId="0" applyFont="0" applyFill="0" applyBorder="0" applyProtection="0">
      <alignment horizontal="right"/>
    </xf>
    <xf numFmtId="274" fontId="4" fillId="0" borderId="0" applyFont="0" applyFill="0" applyBorder="0" applyProtection="0">
      <alignment horizontal="right"/>
    </xf>
    <xf numFmtId="0" fontId="35" fillId="0" borderId="0" applyFont="0" applyFill="0" applyBorder="0" applyAlignment="0" applyProtection="0"/>
    <xf numFmtId="0" fontId="35"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7" borderId="0" applyNumberFormat="0" applyBorder="0" applyAlignment="0" applyProtection="0"/>
    <xf numFmtId="0" fontId="49" fillId="14" borderId="147" applyNumberFormat="0" applyAlignment="0" applyProtection="0"/>
    <xf numFmtId="0" fontId="49" fillId="14" borderId="147" applyNumberFormat="0" applyAlignment="0" applyProtection="0"/>
    <xf numFmtId="0" fontId="52" fillId="30" borderId="53" applyNumberFormat="0" applyAlignment="0" applyProtection="0"/>
    <xf numFmtId="0" fontId="52" fillId="30" borderId="53" applyNumberFormat="0" applyAlignment="0" applyProtection="0"/>
    <xf numFmtId="0" fontId="42" fillId="30" borderId="147" applyNumberFormat="0" applyAlignment="0" applyProtection="0"/>
    <xf numFmtId="0" fontId="42" fillId="30" borderId="147" applyNumberFormat="0" applyAlignment="0" applyProtection="0"/>
    <xf numFmtId="172" fontId="4" fillId="0" borderId="0" applyFont="0" applyFill="0" applyBorder="0" applyAlignment="0" applyProtection="0"/>
    <xf numFmtId="0" fontId="46" fillId="0" borderId="45" applyNumberFormat="0" applyFill="0" applyAlignment="0" applyProtection="0"/>
    <xf numFmtId="0" fontId="47" fillId="0" borderId="46" applyNumberFormat="0" applyFill="0" applyAlignment="0" applyProtection="0"/>
    <xf numFmtId="0" fontId="48" fillId="0" borderId="47" applyNumberFormat="0" applyFill="0" applyAlignment="0" applyProtection="0"/>
    <xf numFmtId="0" fontId="48" fillId="0" borderId="0" applyNumberFormat="0" applyFill="0" applyBorder="0" applyAlignment="0" applyProtection="0"/>
    <xf numFmtId="0" fontId="54" fillId="0" borderId="141" applyNumberFormat="0" applyFill="0" applyAlignment="0" applyProtection="0"/>
    <xf numFmtId="0" fontId="43" fillId="35" borderId="29" applyNumberFormat="0" applyAlignment="0" applyProtection="0"/>
    <xf numFmtId="0" fontId="266" fillId="82" borderId="0" applyNumberFormat="0" applyBorder="0" applyAlignment="0" applyProtection="0"/>
    <xf numFmtId="0" fontId="53" fillId="0" borderId="0" applyNumberFormat="0" applyFill="0" applyBorder="0" applyAlignment="0" applyProtection="0"/>
    <xf numFmtId="0" fontId="51" fillId="4" borderId="0" applyNumberFormat="0" applyBorder="0" applyAlignment="0" applyProtection="0"/>
    <xf numFmtId="0" fontId="3" fillId="0" borderId="0"/>
    <xf numFmtId="0" fontId="4" fillId="0" borderId="0"/>
    <xf numFmtId="0" fontId="3" fillId="0" borderId="0"/>
    <xf numFmtId="0" fontId="4" fillId="0" borderId="0"/>
    <xf numFmtId="0" fontId="335" fillId="0" borderId="0"/>
    <xf numFmtId="0" fontId="3" fillId="0" borderId="0"/>
    <xf numFmtId="0" fontId="3" fillId="0" borderId="0"/>
    <xf numFmtId="0" fontId="4" fillId="0" borderId="0"/>
    <xf numFmtId="0" fontId="41" fillId="10" borderId="0" applyNumberFormat="0" applyBorder="0" applyAlignment="0" applyProtection="0"/>
    <xf numFmtId="0" fontId="44" fillId="0" borderId="0" applyNumberFormat="0" applyFill="0" applyBorder="0" applyAlignment="0" applyProtection="0"/>
    <xf numFmtId="0" fontId="3" fillId="49" borderId="148" applyNumberFormat="0" applyFont="0" applyAlignment="0" applyProtection="0"/>
    <xf numFmtId="0" fontId="4" fillId="49" borderId="148" applyNumberFormat="0" applyFont="0" applyAlignment="0" applyProtection="0"/>
    <xf numFmtId="0" fontId="4" fillId="49" borderId="148" applyNumberFormat="0" applyFont="0" applyAlignment="0" applyProtection="0"/>
    <xf numFmtId="0" fontId="3" fillId="49" borderId="148" applyNumberFormat="0" applyFont="0" applyAlignment="0" applyProtection="0"/>
    <xf numFmtId="0" fontId="3" fillId="49" borderId="148" applyNumberFormat="0" applyFont="0" applyAlignment="0" applyProtection="0"/>
    <xf numFmtId="9" fontId="3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50" fillId="0" borderId="30" applyNumberFormat="0" applyFill="0" applyAlignment="0" applyProtection="0"/>
    <xf numFmtId="0" fontId="127"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alignment vertical="top"/>
    </xf>
    <xf numFmtId="0" fontId="5"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4" fillId="0" borderId="0" applyFont="0" applyFill="0" applyBorder="0" applyAlignment="0" applyProtection="0"/>
    <xf numFmtId="41" fontId="4" fillId="0" borderId="0" applyFont="0" applyFill="0" applyBorder="0" applyAlignment="0" applyProtection="0"/>
    <xf numFmtId="0" fontId="4"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41" fontId="4" fillId="0" borderId="0" applyFont="0" applyFill="0" applyBorder="0" applyAlignment="0" applyProtection="0"/>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55" fillId="0" borderId="0" applyNumberForma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5" fillId="11" borderId="0" applyNumberFormat="0" applyBorder="0" applyAlignment="0" applyProtection="0"/>
    <xf numFmtId="0" fontId="286" fillId="24" borderId="0" applyNumberFormat="0" applyBorder="0" applyAlignment="0" applyProtection="0"/>
    <xf numFmtId="0" fontId="286" fillId="25" borderId="0" applyNumberFormat="0" applyBorder="0" applyAlignment="0" applyProtection="0"/>
    <xf numFmtId="0" fontId="286" fillId="26" borderId="0" applyNumberFormat="0" applyBorder="0" applyAlignment="0" applyProtection="0"/>
    <xf numFmtId="0" fontId="286" fillId="21" borderId="0" applyNumberFormat="0" applyBorder="0" applyAlignment="0" applyProtection="0"/>
    <xf numFmtId="0" fontId="286" fillId="22" borderId="0" applyNumberFormat="0" applyBorder="0" applyAlignment="0" applyProtection="0"/>
    <xf numFmtId="0" fontId="286" fillId="27" borderId="0" applyNumberFormat="0" applyBorder="0" applyAlignment="0" applyProtection="0"/>
    <xf numFmtId="0" fontId="336" fillId="0" borderId="0" applyNumberFormat="0" applyFill="0" applyBorder="0" applyAlignment="0" applyProtection="0"/>
    <xf numFmtId="0" fontId="337" fillId="30" borderId="147" applyNumberFormat="0" applyAlignment="0" applyProtection="0"/>
    <xf numFmtId="0" fontId="337" fillId="30" borderId="147" applyNumberFormat="0" applyAlignment="0" applyProtection="0"/>
    <xf numFmtId="261" fontId="102" fillId="0" borderId="0">
      <protection locked="0"/>
    </xf>
    <xf numFmtId="0" fontId="338" fillId="10" borderId="0" applyNumberFormat="0" applyBorder="0" applyAlignment="0" applyProtection="0"/>
    <xf numFmtId="0" fontId="4" fillId="49" borderId="148" applyNumberFormat="0" applyFont="0" applyAlignment="0" applyProtection="0"/>
    <xf numFmtId="0" fontId="4" fillId="49" borderId="148" applyNumberFormat="0" applyFont="0" applyAlignment="0" applyProtection="0"/>
    <xf numFmtId="0" fontId="339" fillId="4" borderId="0" applyNumberFormat="0" applyBorder="0" applyAlignment="0" applyProtection="0"/>
    <xf numFmtId="0" fontId="340" fillId="0" borderId="0"/>
    <xf numFmtId="0" fontId="341" fillId="0" borderId="0" applyNumberFormat="0" applyFill="0" applyBorder="0" applyAlignment="0" applyProtection="0"/>
    <xf numFmtId="0" fontId="342" fillId="35" borderId="29" applyNumberFormat="0" applyAlignment="0" applyProtection="0"/>
    <xf numFmtId="256" fontId="102" fillId="0" borderId="0">
      <alignment vertical="center"/>
    </xf>
    <xf numFmtId="249" fontId="102" fillId="0" borderId="0" applyFont="0" applyFill="0" applyBorder="0" applyAlignment="0" applyProtection="0"/>
    <xf numFmtId="0" fontId="343" fillId="0" borderId="30" applyNumberFormat="0" applyFill="0" applyAlignment="0" applyProtection="0"/>
    <xf numFmtId="0" fontId="344" fillId="0" borderId="141" applyNumberFormat="0" applyFill="0" applyAlignment="0" applyProtection="0"/>
    <xf numFmtId="255" fontId="102" fillId="0" borderId="0" applyFont="0" applyFill="0" applyBorder="0" applyAlignment="0" applyProtection="0"/>
    <xf numFmtId="0" fontId="345" fillId="14" borderId="147" applyNumberFormat="0" applyAlignment="0" applyProtection="0"/>
    <xf numFmtId="0" fontId="345" fillId="14" borderId="147" applyNumberFormat="0" applyAlignment="0" applyProtection="0"/>
    <xf numFmtId="4" fontId="165" fillId="0" borderId="0">
      <protection locked="0"/>
    </xf>
    <xf numFmtId="262" fontId="102" fillId="0" borderId="0">
      <protection locked="0"/>
    </xf>
    <xf numFmtId="0" fontId="346" fillId="0" borderId="0" applyNumberFormat="0" applyFill="0" applyBorder="0" applyAlignment="0" applyProtection="0"/>
    <xf numFmtId="0" fontId="347" fillId="0" borderId="45" applyNumberFormat="0" applyFill="0" applyAlignment="0" applyProtection="0"/>
    <xf numFmtId="0" fontId="348" fillId="0" borderId="46" applyNumberFormat="0" applyFill="0" applyAlignment="0" applyProtection="0"/>
    <xf numFmtId="0" fontId="349" fillId="0" borderId="47" applyNumberFormat="0" applyFill="0" applyAlignment="0" applyProtection="0"/>
    <xf numFmtId="0" fontId="349" fillId="0" borderId="0" applyNumberFormat="0" applyFill="0" applyBorder="0" applyAlignment="0" applyProtection="0"/>
    <xf numFmtId="0" fontId="350" fillId="11" borderId="0" applyNumberFormat="0" applyBorder="0" applyAlignment="0" applyProtection="0"/>
    <xf numFmtId="0" fontId="351" fillId="30" borderId="53" applyNumberFormat="0" applyAlignment="0" applyProtection="0"/>
    <xf numFmtId="0" fontId="351" fillId="30" borderId="53" applyNumberFormat="0" applyAlignment="0" applyProtection="0"/>
    <xf numFmtId="256" fontId="102" fillId="0" borderId="0" applyFont="0" applyFill="0" applyBorder="0" applyAlignment="0" applyProtection="0"/>
    <xf numFmtId="265" fontId="102" fillId="0" borderId="0" applyFont="0" applyFill="0" applyBorder="0" applyAlignment="0" applyProtection="0"/>
    <xf numFmtId="0" fontId="102" fillId="0" borderId="0">
      <protection locked="0"/>
    </xf>
    <xf numFmtId="0" fontId="352" fillId="0" borderId="0">
      <alignment vertical="center"/>
    </xf>
    <xf numFmtId="260" fontId="102" fillId="0" borderId="0">
      <protection locked="0"/>
    </xf>
    <xf numFmtId="0" fontId="102" fillId="0" borderId="0">
      <protection locked="0"/>
    </xf>
    <xf numFmtId="0" fontId="4" fillId="0" borderId="0"/>
    <xf numFmtId="43" fontId="4" fillId="0" borderId="0" applyFont="0" applyFill="0" applyBorder="0" applyAlignment="0" applyProtection="0"/>
    <xf numFmtId="0" fontId="353" fillId="0" borderId="0" applyNumberFormat="0" applyFill="0" applyBorder="0" applyAlignment="0" applyProtection="0">
      <alignment vertical="top"/>
      <protection locked="0"/>
    </xf>
    <xf numFmtId="40" fontId="354" fillId="0" borderId="0" applyFont="0" applyFill="0" applyBorder="0" applyAlignment="0" applyProtection="0"/>
    <xf numFmtId="43" fontId="1" fillId="0" borderId="0" applyFont="0" applyFill="0" applyBorder="0" applyAlignment="0" applyProtection="0"/>
    <xf numFmtId="248" fontId="102" fillId="0" borderId="0" applyFont="0" applyFill="0" applyBorder="0" applyAlignment="0" applyProtection="0"/>
    <xf numFmtId="250" fontId="102" fillId="0" borderId="0" applyFont="0" applyFill="0" applyBorder="0" applyAlignment="0" applyProtection="0"/>
    <xf numFmtId="0" fontId="355" fillId="0" borderId="0" applyNumberFormat="0" applyFill="0" applyBorder="0" applyAlignment="0" applyProtection="0">
      <alignment vertical="top"/>
      <protection locked="0"/>
    </xf>
    <xf numFmtId="0" fontId="354" fillId="0" borderId="0" applyFont="0" applyFill="0" applyBorder="0" applyAlignment="0" applyProtection="0"/>
    <xf numFmtId="0" fontId="1" fillId="0" borderId="0"/>
    <xf numFmtId="43" fontId="4" fillId="0" borderId="0" applyFont="0" applyFill="0" applyBorder="0" applyAlignment="0" applyProtection="0"/>
    <xf numFmtId="169" fontId="172" fillId="0" borderId="167">
      <protection locked="0"/>
    </xf>
    <xf numFmtId="0" fontId="171" fillId="0" borderId="162"/>
    <xf numFmtId="0" fontId="171" fillId="0" borderId="162"/>
    <xf numFmtId="280" fontId="96" fillId="39" borderId="153" applyFont="0" applyFill="0" applyBorder="0" applyAlignment="0" applyProtection="0"/>
    <xf numFmtId="280" fontId="96" fillId="39" borderId="153" applyFont="0" applyFill="0" applyBorder="0" applyAlignment="0" applyProtection="0"/>
    <xf numFmtId="280" fontId="96" fillId="39" borderId="153" applyFont="0" applyFill="0" applyBorder="0" applyAlignment="0" applyProtection="0"/>
    <xf numFmtId="280" fontId="96" fillId="39" borderId="153" applyFont="0" applyFill="0" applyBorder="0" applyAlignment="0" applyProtection="0"/>
    <xf numFmtId="277" fontId="177" fillId="0" borderId="154" applyFont="0" applyFill="0" applyBorder="0" applyAlignment="0" applyProtection="0">
      <alignment horizontal="right"/>
    </xf>
    <xf numFmtId="277" fontId="177" fillId="0" borderId="154" applyFont="0" applyFill="0" applyBorder="0" applyAlignment="0" applyProtection="0">
      <alignment horizontal="right"/>
    </xf>
    <xf numFmtId="0" fontId="162" fillId="0" borderId="162" applyFont="0" applyFill="0" applyBorder="0" applyAlignment="0" applyProtection="0">
      <alignment horizontal="center" wrapText="1"/>
    </xf>
    <xf numFmtId="0" fontId="162" fillId="0" borderId="162" applyFont="0" applyFill="0" applyBorder="0" applyAlignment="0" applyProtection="0">
      <alignment horizontal="center" wrapText="1"/>
    </xf>
    <xf numFmtId="288" fontId="163" fillId="0" borderId="38" applyNumberFormat="0" applyFont="0" applyFill="0" applyAlignment="0" applyProtection="0"/>
    <xf numFmtId="0" fontId="152" fillId="34" borderId="162"/>
    <xf numFmtId="0" fontId="152" fillId="34" borderId="162"/>
    <xf numFmtId="0" fontId="42" fillId="30" borderId="166" applyNumberFormat="0" applyAlignment="0" applyProtection="0"/>
    <xf numFmtId="0" fontId="42" fillId="30" borderId="166" applyNumberFormat="0" applyAlignment="0" applyProtection="0"/>
    <xf numFmtId="0" fontId="42" fillId="30" borderId="166" applyNumberFormat="0" applyAlignment="0" applyProtection="0"/>
    <xf numFmtId="0" fontId="42" fillId="30" borderId="166" applyNumberFormat="0" applyAlignment="0" applyProtection="0"/>
    <xf numFmtId="0" fontId="42" fillId="30" borderId="166" applyNumberFormat="0" applyAlignment="0" applyProtection="0"/>
    <xf numFmtId="0" fontId="42" fillId="30" borderId="166" applyNumberFormat="0" applyAlignment="0" applyProtection="0"/>
    <xf numFmtId="263" fontId="82" fillId="29" borderId="12" applyFont="0" applyBorder="0" applyAlignment="0" applyProtection="0">
      <alignment vertical="top"/>
    </xf>
    <xf numFmtId="263" fontId="82" fillId="29" borderId="12" applyFont="0" applyBorder="0" applyAlignment="0" applyProtection="0">
      <alignment vertical="top"/>
    </xf>
    <xf numFmtId="262" fontId="4" fillId="0" borderId="150" applyFont="0" applyFill="0" applyBorder="0" applyAlignment="0" applyProtection="0"/>
    <xf numFmtId="262" fontId="4" fillId="0" borderId="150" applyFont="0" applyFill="0" applyBorder="0" applyAlignment="0" applyProtection="0"/>
    <xf numFmtId="262" fontId="4" fillId="0" borderId="150" applyFont="0" applyFill="0" applyBorder="0" applyAlignment="0" applyProtection="0"/>
    <xf numFmtId="262" fontId="4" fillId="0" borderId="150" applyFont="0" applyFill="0" applyBorder="0" applyAlignment="0" applyProtection="0"/>
    <xf numFmtId="2" fontId="4" fillId="39" borderId="14" applyFill="0" applyBorder="0" applyProtection="0">
      <alignment horizontal="center"/>
    </xf>
    <xf numFmtId="2" fontId="4" fillId="39" borderId="14" applyFill="0" applyBorder="0" applyProtection="0">
      <alignment horizontal="center"/>
    </xf>
    <xf numFmtId="0" fontId="86" fillId="0" borderId="154" applyFill="0" applyProtection="0">
      <alignment horizontal="centerContinuous"/>
    </xf>
    <xf numFmtId="0" fontId="86" fillId="0" borderId="154" applyFill="0" applyProtection="0">
      <alignment horizontal="centerContinuous"/>
    </xf>
    <xf numFmtId="0" fontId="4" fillId="36" borderId="12" applyNumberFormat="0" applyFont="0" applyBorder="0" applyAlignment="0" applyProtection="0"/>
    <xf numFmtId="196" fontId="4" fillId="39" borderId="12" applyNumberFormat="0" applyFont="0" applyAlignment="0"/>
    <xf numFmtId="196" fontId="4" fillId="39" borderId="12" applyNumberFormat="0" applyFont="0" applyAlignment="0"/>
    <xf numFmtId="0" fontId="20" fillId="0" borderId="155" applyNumberFormat="0" applyAlignment="0" applyProtection="0">
      <alignment horizontal="left" vertical="center"/>
    </xf>
    <xf numFmtId="0" fontId="20" fillId="0" borderId="155" applyNumberFormat="0" applyAlignment="0" applyProtection="0">
      <alignment horizontal="left" vertical="center"/>
    </xf>
    <xf numFmtId="0" fontId="20" fillId="0" borderId="155" applyNumberFormat="0" applyAlignment="0" applyProtection="0">
      <alignment horizontal="left" vertical="center"/>
    </xf>
    <xf numFmtId="0" fontId="201" fillId="29" borderId="156" applyNumberFormat="0" applyBorder="0">
      <alignment horizontal="left" vertical="center" indent="1"/>
    </xf>
    <xf numFmtId="0" fontId="201" fillId="29" borderId="156" applyNumberFormat="0" applyBorder="0">
      <alignment horizontal="left" vertical="center" indent="1"/>
    </xf>
    <xf numFmtId="0" fontId="207" fillId="0" borderId="154" applyFill="0" applyBorder="0" applyProtection="0">
      <alignment horizontal="center" wrapText="1"/>
    </xf>
    <xf numFmtId="0" fontId="207" fillId="0" borderId="154" applyFill="0" applyBorder="0" applyProtection="0">
      <alignment horizontal="center" wrapText="1"/>
    </xf>
    <xf numFmtId="10" fontId="82" fillId="39" borderId="12" applyNumberFormat="0" applyBorder="0" applyAlignment="0" applyProtection="0"/>
    <xf numFmtId="0" fontId="82" fillId="39" borderId="154" applyNumberFormat="0" applyFont="0" applyAlignment="0" applyProtection="0">
      <alignment horizontal="center"/>
      <protection locked="0"/>
    </xf>
    <xf numFmtId="0" fontId="82" fillId="39" borderId="154" applyNumberFormat="0" applyFont="0" applyAlignment="0" applyProtection="0">
      <alignment horizontal="center"/>
      <protection locked="0"/>
    </xf>
    <xf numFmtId="0" fontId="82" fillId="39" borderId="154" applyNumberFormat="0" applyFont="0" applyAlignment="0" applyProtection="0">
      <alignment horizontal="center"/>
      <protection locked="0"/>
    </xf>
    <xf numFmtId="0" fontId="82" fillId="39" borderId="154" applyNumberFormat="0" applyFont="0" applyAlignment="0" applyProtection="0">
      <alignment horizontal="center"/>
      <protection locked="0"/>
    </xf>
    <xf numFmtId="1" fontId="82" fillId="0" borderId="154" applyNumberFormat="0" applyFont="0" applyFill="0" applyAlignment="0" applyProtection="0">
      <alignment horizontal="center"/>
    </xf>
    <xf numFmtId="1" fontId="82" fillId="0" borderId="154" applyNumberFormat="0" applyFont="0" applyFill="0" applyAlignment="0" applyProtection="0">
      <alignment horizontal="center"/>
    </xf>
    <xf numFmtId="1" fontId="82" fillId="0" borderId="154" applyNumberFormat="0" applyFont="0" applyFill="0" applyAlignment="0" applyProtection="0">
      <alignment horizontal="center"/>
    </xf>
    <xf numFmtId="1" fontId="82" fillId="0" borderId="154" applyNumberFormat="0" applyFont="0" applyFill="0" applyAlignment="0" applyProtection="0">
      <alignment horizontal="center"/>
    </xf>
    <xf numFmtId="0" fontId="223" fillId="0" borderId="150">
      <alignment horizontal="left"/>
      <protection locked="0"/>
    </xf>
    <xf numFmtId="0" fontId="223" fillId="0" borderId="150">
      <alignment horizontal="left"/>
      <protection locked="0"/>
    </xf>
    <xf numFmtId="0" fontId="82" fillId="0" borderId="165" applyNumberFormat="0" applyFill="0" applyAlignment="0" applyProtection="0"/>
    <xf numFmtId="0" fontId="82" fillId="0" borderId="165" applyNumberFormat="0" applyFill="0" applyAlignment="0" applyProtection="0"/>
    <xf numFmtId="37" fontId="94" fillId="29" borderId="164" applyBorder="0" applyProtection="0">
      <alignment vertical="center"/>
    </xf>
    <xf numFmtId="37" fontId="94" fillId="29" borderId="164" applyBorder="0" applyProtection="0">
      <alignment vertical="center"/>
    </xf>
    <xf numFmtId="17" fontId="11" fillId="3" borderId="162" applyNumberFormat="0">
      <alignment horizontal="center"/>
    </xf>
    <xf numFmtId="17" fontId="11" fillId="3" borderId="162" applyNumberFormat="0">
      <alignment horizontal="center"/>
    </xf>
    <xf numFmtId="0" fontId="4" fillId="0" borderId="154" applyFont="0" applyFill="0" applyBorder="0" applyAlignment="0" applyProtection="0">
      <protection locked="0"/>
    </xf>
    <xf numFmtId="0" fontId="4" fillId="0" borderId="154" applyFont="0" applyFill="0" applyBorder="0" applyAlignment="0" applyProtection="0">
      <protection locked="0"/>
    </xf>
    <xf numFmtId="0" fontId="4" fillId="0" borderId="154" applyFont="0" applyFill="0" applyBorder="0" applyAlignment="0" applyProtection="0">
      <protection locked="0"/>
    </xf>
    <xf numFmtId="0" fontId="4" fillId="0" borderId="154" applyFont="0" applyFill="0" applyBorder="0" applyAlignment="0" applyProtection="0">
      <protection locked="0"/>
    </xf>
    <xf numFmtId="0" fontId="102" fillId="28" borderId="163">
      <alignment horizontal="center" vertical="center"/>
    </xf>
    <xf numFmtId="0" fontId="102" fillId="28" borderId="163">
      <alignment horizontal="center" vertical="center"/>
    </xf>
    <xf numFmtId="0" fontId="4" fillId="0" borderId="162"/>
    <xf numFmtId="0" fontId="4" fillId="0" borderId="162"/>
    <xf numFmtId="0" fontId="4" fillId="0" borderId="162"/>
    <xf numFmtId="0" fontId="4" fillId="0" borderId="162"/>
    <xf numFmtId="0" fontId="4" fillId="0" borderId="162"/>
    <xf numFmtId="310" fontId="35" fillId="0" borderId="154" applyFont="0" applyFill="0" applyBorder="0" applyProtection="0"/>
    <xf numFmtId="310" fontId="35" fillId="0" borderId="154" applyFont="0" applyFill="0" applyBorder="0" applyProtection="0"/>
    <xf numFmtId="310" fontId="35" fillId="0" borderId="154" applyFont="0" applyFill="0" applyBorder="0" applyProtection="0"/>
    <xf numFmtId="310" fontId="35" fillId="0" borderId="154" applyFont="0" applyFill="0" applyBorder="0" applyProtection="0"/>
    <xf numFmtId="0" fontId="35" fillId="0" borderId="154" applyFont="0" applyFill="0" applyBorder="0" applyAlignment="0" applyProtection="0"/>
    <xf numFmtId="0" fontId="35" fillId="0" borderId="154" applyFont="0" applyFill="0" applyBorder="0" applyAlignment="0" applyProtection="0"/>
    <xf numFmtId="0" fontId="35" fillId="0" borderId="154" applyFont="0" applyFill="0" applyBorder="0" applyAlignment="0" applyProtection="0"/>
    <xf numFmtId="0" fontId="35" fillId="0" borderId="154" applyFont="0" applyFill="0" applyBorder="0" applyAlignment="0" applyProtection="0"/>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235" fontId="226" fillId="6" borderId="150">
      <alignment horizontal="right" vertical="center"/>
    </xf>
    <xf numFmtId="0" fontId="4" fillId="0" borderId="162"/>
    <xf numFmtId="0" fontId="4" fillId="0" borderId="162"/>
    <xf numFmtId="235" fontId="226" fillId="6" borderId="150">
      <alignment horizontal="right" vertical="center"/>
    </xf>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0" fontId="4" fillId="0" borderId="162"/>
    <xf numFmtId="235" fontId="90" fillId="6" borderId="150">
      <alignment horizontal="right"/>
    </xf>
    <xf numFmtId="235" fontId="90" fillId="6" borderId="150">
      <alignment horizontal="right"/>
    </xf>
    <xf numFmtId="319" fontId="122" fillId="0" borderId="154"/>
    <xf numFmtId="319" fontId="122" fillId="0" borderId="154"/>
    <xf numFmtId="0" fontId="243" fillId="0" borderId="154" applyNumberFormat="0" applyFill="0" applyBorder="0" applyAlignment="0">
      <protection locked="0"/>
    </xf>
    <xf numFmtId="0" fontId="243" fillId="0" borderId="154" applyNumberFormat="0" applyFill="0" applyBorder="0" applyAlignment="0">
      <protection locked="0"/>
    </xf>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62" fillId="0" borderId="12" applyFont="0" applyFill="0" applyBorder="0" applyAlignment="0" applyProtection="0">
      <alignment horizontal="center" wrapText="1"/>
    </xf>
    <xf numFmtId="0" fontId="109" fillId="0" borderId="161" applyNumberFormat="0" applyFill="0" applyAlignment="0" applyProtection="0"/>
    <xf numFmtId="0" fontId="109" fillId="0" borderId="161" applyNumberFormat="0" applyFill="0" applyAlignment="0" applyProtection="0"/>
    <xf numFmtId="10" fontId="162" fillId="0" borderId="12" applyFont="0" applyFill="0" applyBorder="0" applyAlignment="0" applyProtection="0">
      <alignment horizontal="center" wrapText="1"/>
    </xf>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109" fillId="0" borderId="161" applyNumberFormat="0" applyFill="0" applyAlignment="0" applyProtection="0"/>
    <xf numFmtId="0" fontId="89" fillId="3" borderId="12" applyNumberFormat="0" applyFont="0" applyAlignment="0" applyProtection="0"/>
    <xf numFmtId="0" fontId="4" fillId="0" borderId="154">
      <alignment horizontal="right"/>
    </xf>
    <xf numFmtId="0" fontId="4" fillId="0" borderId="154">
      <alignment horizontal="right"/>
    </xf>
    <xf numFmtId="0" fontId="4" fillId="0" borderId="154">
      <alignment horizontal="right"/>
    </xf>
    <xf numFmtId="0" fontId="4" fillId="0" borderId="154">
      <alignment horizontal="right"/>
    </xf>
    <xf numFmtId="0" fontId="257" fillId="0" borderId="150" applyNumberFormat="0" applyFill="0" applyBorder="0" applyAlignment="0" applyProtection="0">
      <protection hidden="1"/>
    </xf>
    <xf numFmtId="0" fontId="257" fillId="0" borderId="150" applyNumberFormat="0" applyFill="0" applyBorder="0" applyAlignment="0" applyProtection="0">
      <protection hidden="1"/>
    </xf>
    <xf numFmtId="0" fontId="294" fillId="38" borderId="112">
      <alignment horizontal="center" vertical="center" wrapText="1"/>
      <protection hidden="1"/>
    </xf>
    <xf numFmtId="0" fontId="294" fillId="38" borderId="112">
      <alignment horizontal="center" vertical="center" wrapText="1"/>
      <protection hidden="1"/>
    </xf>
    <xf numFmtId="37" fontId="4" fillId="0" borderId="112" applyBorder="0">
      <alignment horizontal="right"/>
      <protection locked="0"/>
    </xf>
    <xf numFmtId="37" fontId="4" fillId="0" borderId="112" applyBorder="0">
      <alignment horizontal="right"/>
      <protection locked="0"/>
    </xf>
    <xf numFmtId="37" fontId="4" fillId="0" borderId="112" applyBorder="0">
      <alignment horizontal="right"/>
      <protection locked="0"/>
    </xf>
    <xf numFmtId="37" fontId="4" fillId="0" borderId="112" applyBorder="0">
      <alignment horizontal="right"/>
      <protection locked="0"/>
    </xf>
    <xf numFmtId="0" fontId="91" fillId="0" borderId="154" applyNumberFormat="0" applyFill="0" applyAlignment="0" applyProtection="0"/>
    <xf numFmtId="0" fontId="91" fillId="0" borderId="154" applyNumberFormat="0" applyFill="0" applyAlignment="0" applyProtection="0"/>
    <xf numFmtId="0" fontId="91" fillId="0" borderId="154" applyNumberFormat="0" applyFill="0" applyAlignment="0" applyProtection="0"/>
    <xf numFmtId="0" fontId="91" fillId="0" borderId="154" applyNumberFormat="0" applyFill="0" applyAlignment="0" applyProtection="0"/>
    <xf numFmtId="0" fontId="4" fillId="0" borderId="112">
      <alignment horizontal="center"/>
    </xf>
    <xf numFmtId="0" fontId="4" fillId="0" borderId="112">
      <alignment horizontal="center"/>
    </xf>
    <xf numFmtId="0" fontId="4" fillId="0" borderId="112">
      <alignment horizontal="center"/>
    </xf>
    <xf numFmtId="0" fontId="4" fillId="0" borderId="112">
      <alignment horizontal="center"/>
    </xf>
    <xf numFmtId="0" fontId="4" fillId="0" borderId="157" applyAlignment="0"/>
    <xf numFmtId="0" fontId="4" fillId="0" borderId="157" applyAlignment="0"/>
    <xf numFmtId="0" fontId="4" fillId="0" borderId="157" applyAlignment="0"/>
    <xf numFmtId="0" fontId="4" fillId="0" borderId="157" applyAlignment="0"/>
    <xf numFmtId="0" fontId="4" fillId="0" borderId="157" applyAlignment="0"/>
    <xf numFmtId="0" fontId="4" fillId="0" borderId="157" applyAlignment="0"/>
    <xf numFmtId="288" fontId="316" fillId="0" borderId="154" applyBorder="0" applyProtection="0">
      <alignment horizontal="right" vertical="center"/>
    </xf>
    <xf numFmtId="288" fontId="316" fillId="0" borderId="154" applyBorder="0" applyProtection="0">
      <alignment horizontal="right" vertical="center"/>
    </xf>
    <xf numFmtId="0" fontId="317" fillId="5" borderId="154" applyBorder="0" applyProtection="0">
      <alignment horizontal="centerContinuous" vertical="center"/>
    </xf>
    <xf numFmtId="0" fontId="317" fillId="5" borderId="154" applyBorder="0" applyProtection="0">
      <alignment horizontal="centerContinuous" vertical="center"/>
    </xf>
    <xf numFmtId="49" fontId="4" fillId="0" borderId="0" applyFont="0" applyFill="0" applyBorder="0" applyProtection="0">
      <alignment vertical="center"/>
    </xf>
    <xf numFmtId="39" fontId="4" fillId="39" borderId="112" applyFont="0" applyFill="0" applyBorder="0" applyAlignment="0" applyProtection="0">
      <alignment horizontal="center"/>
      <protection locked="0"/>
    </xf>
    <xf numFmtId="39" fontId="4" fillId="39" borderId="112" applyFont="0" applyFill="0" applyBorder="0" applyAlignment="0" applyProtection="0">
      <alignment horizontal="center"/>
      <protection locked="0"/>
    </xf>
    <xf numFmtId="39" fontId="4" fillId="39" borderId="112" applyFont="0" applyFill="0" applyBorder="0" applyAlignment="0" applyProtection="0">
      <alignment horizontal="center"/>
      <protection locked="0"/>
    </xf>
    <xf numFmtId="39" fontId="4" fillId="39" borderId="112" applyFont="0" applyFill="0" applyBorder="0" applyAlignment="0" applyProtection="0">
      <alignment horizontal="center"/>
      <protection locked="0"/>
    </xf>
    <xf numFmtId="260" fontId="328" fillId="0" borderId="158">
      <alignment horizontal="centerContinuous"/>
    </xf>
    <xf numFmtId="260" fontId="328" fillId="0" borderId="158">
      <alignment horizontal="centerContinuous"/>
    </xf>
    <xf numFmtId="0" fontId="121" fillId="30" borderId="150"/>
    <xf numFmtId="0" fontId="121" fillId="30" borderId="150"/>
    <xf numFmtId="167" fontId="6" fillId="0" borderId="125" applyFill="0" applyAlignment="0" applyProtection="0"/>
    <xf numFmtId="167" fontId="6" fillId="0" borderId="125" applyFill="0" applyAlignment="0" applyProtection="0"/>
    <xf numFmtId="39" fontId="330" fillId="0" borderId="125">
      <alignment horizontal="right"/>
    </xf>
    <xf numFmtId="38" fontId="330" fillId="0" borderId="125">
      <alignment horizontal="right"/>
    </xf>
    <xf numFmtId="38" fontId="330" fillId="0" borderId="125">
      <alignment horizontal="right"/>
    </xf>
    <xf numFmtId="39" fontId="330" fillId="0" borderId="125">
      <alignment horizontal="right"/>
    </xf>
    <xf numFmtId="167" fontId="330" fillId="0" borderId="125">
      <alignment horizontal="right"/>
    </xf>
    <xf numFmtId="167" fontId="330" fillId="0" borderId="125">
      <alignment horizontal="right"/>
    </xf>
    <xf numFmtId="0" fontId="102" fillId="0" borderId="125">
      <alignment horizontal="center"/>
    </xf>
    <xf numFmtId="0" fontId="102" fillId="0" borderId="125">
      <alignment horizontal="center"/>
    </xf>
    <xf numFmtId="0" fontId="54" fillId="0" borderId="56" applyNumberFormat="0" applyFill="0" applyAlignment="0" applyProtection="0"/>
    <xf numFmtId="0" fontId="219" fillId="0" borderId="35"/>
    <xf numFmtId="0" fontId="219" fillId="0" borderId="35"/>
    <xf numFmtId="3" fontId="96" fillId="0" borderId="154" applyNumberFormat="0" applyFont="0" applyFill="0" applyAlignment="0" applyProtection="0">
      <alignment horizontal="right"/>
      <protection locked="0"/>
    </xf>
    <xf numFmtId="3" fontId="96" fillId="0" borderId="154" applyNumberFormat="0" applyFont="0" applyFill="0" applyAlignment="0" applyProtection="0">
      <alignment horizontal="right"/>
      <protection locked="0"/>
    </xf>
    <xf numFmtId="38" fontId="16" fillId="0" borderId="150" applyFill="0" applyBorder="0" applyAlignment="0" applyProtection="0">
      <protection locked="0"/>
    </xf>
    <xf numFmtId="38" fontId="16" fillId="0" borderId="150" applyFill="0" applyBorder="0" applyAlignment="0" applyProtection="0">
      <protection locked="0"/>
    </xf>
    <xf numFmtId="0" fontId="49" fillId="14" borderId="27" applyNumberFormat="0" applyAlignment="0" applyProtection="0"/>
    <xf numFmtId="0" fontId="49" fillId="14" borderId="27" applyNumberFormat="0" applyAlignment="0" applyProtection="0"/>
    <xf numFmtId="0" fontId="42" fillId="30" borderId="27" applyNumberFormat="0" applyAlignment="0" applyProtection="0"/>
    <xf numFmtId="0" fontId="42" fillId="30" borderId="27" applyNumberFormat="0" applyAlignment="0" applyProtection="0"/>
    <xf numFmtId="0" fontId="54" fillId="0" borderId="56" applyNumberFormat="0" applyFill="0" applyAlignment="0" applyProtection="0"/>
    <xf numFmtId="0" fontId="3"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3" fillId="49" borderId="52" applyNumberFormat="0" applyFont="0" applyAlignment="0" applyProtection="0"/>
    <xf numFmtId="9" fontId="98" fillId="2" borderId="132">
      <alignment horizontal="right" vertical="center"/>
    </xf>
    <xf numFmtId="9" fontId="98" fillId="2" borderId="132">
      <alignment horizontal="right" vertical="center"/>
    </xf>
    <xf numFmtId="9" fontId="98" fillId="2" borderId="132">
      <alignment horizontal="right" vertical="center"/>
    </xf>
    <xf numFmtId="43" fontId="1" fillId="0" borderId="0" applyFont="0" applyFill="0" applyBorder="0" applyAlignment="0" applyProtection="0"/>
    <xf numFmtId="0" fontId="1" fillId="0" borderId="0"/>
    <xf numFmtId="0" fontId="337" fillId="30" borderId="27" applyNumberFormat="0" applyAlignment="0" applyProtection="0"/>
    <xf numFmtId="0" fontId="337" fillId="30" borderId="27" applyNumberFormat="0" applyAlignment="0" applyProtection="0"/>
    <xf numFmtId="0" fontId="4" fillId="49" borderId="52" applyNumberFormat="0" applyFont="0" applyAlignment="0" applyProtection="0"/>
    <xf numFmtId="0" fontId="4" fillId="49" borderId="52" applyNumberFormat="0" applyFont="0" applyAlignment="0" applyProtection="0"/>
    <xf numFmtId="0" fontId="344" fillId="0" borderId="56" applyNumberFormat="0" applyFill="0" applyAlignment="0" applyProtection="0"/>
    <xf numFmtId="0" fontId="345" fillId="14" borderId="27" applyNumberFormat="0" applyAlignment="0" applyProtection="0"/>
    <xf numFmtId="0" fontId="345" fillId="14" borderId="27" applyNumberFormat="0" applyAlignment="0" applyProtection="0"/>
    <xf numFmtId="39" fontId="330" fillId="0" borderId="125">
      <alignment horizontal="right"/>
    </xf>
    <xf numFmtId="0" fontId="11" fillId="0" borderId="171" applyNumberFormat="0" applyFont="0">
      <alignment horizontal="center" vertical="top" wrapText="1"/>
    </xf>
    <xf numFmtId="0" fontId="11" fillId="0" borderId="171" applyNumberFormat="0" applyFont="0">
      <alignment horizontal="center" vertical="top" wrapText="1"/>
    </xf>
    <xf numFmtId="0" fontId="11" fillId="0" borderId="171" applyNumberFormat="0" applyFont="0">
      <alignment horizontal="center" vertical="top" wrapText="1"/>
    </xf>
    <xf numFmtId="0" fontId="11" fillId="0" borderId="171" applyNumberFormat="0" applyFont="0">
      <alignment horizontal="center" vertical="top" wrapText="1"/>
    </xf>
    <xf numFmtId="0" fontId="52" fillId="30" borderId="173" applyNumberFormat="0" applyAlignment="0" applyProtection="0"/>
    <xf numFmtId="0" fontId="52" fillId="30" borderId="173" applyNumberFormat="0" applyAlignment="0" applyProtection="0"/>
    <xf numFmtId="0" fontId="351" fillId="30" borderId="173" applyNumberFormat="0" applyAlignment="0" applyProtection="0"/>
    <xf numFmtId="0" fontId="351" fillId="30" borderId="173" applyNumberFormat="0" applyAlignment="0" applyProtection="0"/>
    <xf numFmtId="9" fontId="98" fillId="2" borderId="132">
      <alignment horizontal="right" vertical="center"/>
    </xf>
    <xf numFmtId="9" fontId="98" fillId="2" borderId="132">
      <alignment horizontal="right" vertical="center"/>
    </xf>
    <xf numFmtId="9" fontId="98" fillId="2" borderId="132">
      <alignment horizontal="right" vertical="center"/>
    </xf>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25" fillId="0" borderId="2" applyFont="0" applyFill="0" applyBorder="0" applyAlignment="0" applyProtection="0"/>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0" fontId="4" fillId="0" borderId="112"/>
    <xf numFmtId="17" fontId="11" fillId="3" borderId="112" applyNumberFormat="0">
      <alignment horizontal="center"/>
    </xf>
    <xf numFmtId="0" fontId="99" fillId="0" borderId="2" applyNumberFormat="0" applyFont="0" applyFill="0" applyAlignment="0" applyProtection="0"/>
    <xf numFmtId="0" fontId="99" fillId="0" borderId="2" applyNumberFormat="0" applyFont="0" applyFill="0" applyAlignment="0" applyProtection="0"/>
    <xf numFmtId="0" fontId="99" fillId="0" borderId="2" applyNumberFormat="0" applyFont="0" applyFill="0" applyAlignment="0" applyProtection="0"/>
    <xf numFmtId="0" fontId="99" fillId="0" borderId="2" applyNumberFormat="0" applyFont="0" applyFill="0" applyAlignment="0" applyProtection="0"/>
    <xf numFmtId="251" fontId="102" fillId="0" borderId="2" applyNumberFormat="0" applyFill="0" applyAlignment="0" applyProtection="0">
      <alignment horizontal="center"/>
    </xf>
    <xf numFmtId="251" fontId="102" fillId="0" borderId="2" applyNumberFormat="0" applyFill="0" applyAlignment="0" applyProtection="0">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0" fontId="140" fillId="0" borderId="2">
      <alignment horizontal="center"/>
    </xf>
    <xf numFmtId="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0" fontId="140" fillId="0" borderId="2">
      <alignment horizontal="center"/>
    </xf>
    <xf numFmtId="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210" fontId="140" fillId="0" borderId="2">
      <alignment horizontal="center"/>
    </xf>
    <xf numFmtId="0" fontId="42" fillId="30" borderId="27" applyNumberFormat="0" applyAlignment="0" applyProtection="0"/>
    <xf numFmtId="0" fontId="42" fillId="30" borderId="27" applyNumberFormat="0" applyAlignment="0" applyProtection="0"/>
    <xf numFmtId="0" fontId="42" fillId="30" borderId="27" applyNumberFormat="0" applyAlignment="0" applyProtection="0"/>
    <xf numFmtId="0" fontId="42" fillId="30" borderId="27" applyNumberFormat="0" applyAlignment="0" applyProtection="0"/>
    <xf numFmtId="0" fontId="42" fillId="30" borderId="27" applyNumberFormat="0" applyAlignment="0" applyProtection="0"/>
    <xf numFmtId="0" fontId="152" fillId="34" borderId="112"/>
    <xf numFmtId="0" fontId="162" fillId="0" borderId="112" applyFont="0" applyFill="0" applyBorder="0" applyAlignment="0" applyProtection="0">
      <alignment horizontal="center" wrapText="1"/>
    </xf>
    <xf numFmtId="0" fontId="171" fillId="0" borderId="112"/>
    <xf numFmtId="0" fontId="171" fillId="0" borderId="35"/>
    <xf numFmtId="0" fontId="171" fillId="0" borderId="35"/>
    <xf numFmtId="0" fontId="49" fillId="14" borderId="27" applyNumberFormat="0" applyAlignment="0" applyProtection="0"/>
    <xf numFmtId="0" fontId="49" fillId="14" borderId="27" applyNumberFormat="0" applyAlignment="0" applyProtection="0"/>
    <xf numFmtId="263" fontId="82" fillId="29" borderId="112" applyFont="0" applyBorder="0" applyAlignment="0" applyProtection="0">
      <alignment vertical="top"/>
    </xf>
    <xf numFmtId="263" fontId="82" fillId="29" borderId="112" applyFont="0" applyBorder="0" applyAlignment="0" applyProtection="0">
      <alignment vertical="top"/>
    </xf>
    <xf numFmtId="37" fontId="11" fillId="0" borderId="125"/>
    <xf numFmtId="0" fontId="4" fillId="36" borderId="112" applyNumberFormat="0" applyFont="0" applyBorder="0" applyAlignment="0" applyProtection="0"/>
    <xf numFmtId="196" fontId="4" fillId="39" borderId="112" applyNumberFormat="0" applyFont="0" applyAlignment="0"/>
    <xf numFmtId="196" fontId="4" fillId="39" borderId="112" applyNumberFormat="0" applyFont="0" applyAlignment="0"/>
    <xf numFmtId="0" fontId="200" fillId="0" borderId="2" applyNumberFormat="0" applyFill="0">
      <alignment horizontal="centerContinuous" vertical="top"/>
    </xf>
    <xf numFmtId="0" fontId="200" fillId="0" borderId="2" applyNumberFormat="0" applyFill="0">
      <alignment horizontal="centerContinuous" vertical="top"/>
    </xf>
    <xf numFmtId="0" fontId="206" fillId="0" borderId="2">
      <alignment horizontal="center"/>
    </xf>
    <xf numFmtId="0" fontId="206" fillId="0" borderId="2">
      <alignment horizontal="center"/>
    </xf>
    <xf numFmtId="10" fontId="82" fillId="39" borderId="112" applyNumberFormat="0" applyBorder="0" applyAlignment="0" applyProtection="0"/>
    <xf numFmtId="0" fontId="49" fillId="14" borderId="27" applyNumberFormat="0" applyAlignment="0" applyProtection="0"/>
    <xf numFmtId="0" fontId="11" fillId="43" borderId="35">
      <alignment horizontal="left" vertical="center" wrapText="1"/>
    </xf>
    <xf numFmtId="0" fontId="11" fillId="43" borderId="35">
      <alignment horizontal="left" vertical="center" wrapText="1"/>
    </xf>
    <xf numFmtId="0" fontId="219" fillId="44" borderId="35"/>
    <xf numFmtId="0" fontId="219" fillId="44" borderId="35"/>
    <xf numFmtId="0" fontId="219" fillId="0" borderId="2"/>
    <xf numFmtId="0" fontId="219" fillId="0" borderId="2"/>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4" fillId="49" borderId="52" applyNumberFormat="0" applyFont="0" applyAlignment="0" applyProtection="0"/>
    <xf numFmtId="0" fontId="52" fillId="30" borderId="173" applyNumberFormat="0" applyAlignment="0" applyProtection="0"/>
    <xf numFmtId="0" fontId="52" fillId="30" borderId="173" applyNumberFormat="0" applyAlignment="0" applyProtection="0"/>
    <xf numFmtId="0" fontId="162" fillId="0" borderId="112" applyFont="0" applyFill="0" applyBorder="0" applyAlignment="0" applyProtection="0">
      <alignment horizontal="center" wrapText="1"/>
    </xf>
    <xf numFmtId="10" fontId="162" fillId="0" borderId="112" applyFont="0" applyFill="0" applyBorder="0" applyAlignment="0" applyProtection="0">
      <alignment horizontal="center" wrapText="1"/>
    </xf>
    <xf numFmtId="0" fontId="89" fillId="3" borderId="112" applyNumberFormat="0" applyFont="0" applyAlignment="0" applyProtection="0"/>
    <xf numFmtId="0" fontId="142" fillId="0" borderId="2">
      <alignment horizontal="center"/>
    </xf>
    <xf numFmtId="0" fontId="142" fillId="0" borderId="2">
      <alignment horizontal="center"/>
    </xf>
    <xf numFmtId="9" fontId="1" fillId="0" borderId="0" applyFont="0" applyFill="0" applyBorder="0" applyAlignment="0" applyProtection="0"/>
  </cellStyleXfs>
  <cellXfs count="614">
    <xf numFmtId="0" fontId="0" fillId="0" borderId="0" xfId="0"/>
    <xf numFmtId="0" fontId="9" fillId="46" borderId="0" xfId="1822" applyFont="1" applyFill="1" applyBorder="1" applyAlignment="1">
      <alignment vertical="center"/>
    </xf>
    <xf numFmtId="0" fontId="10" fillId="46" borderId="0" xfId="0" applyFont="1" applyFill="1" applyBorder="1"/>
    <xf numFmtId="0" fontId="9" fillId="46" borderId="0" xfId="0" applyFont="1" applyFill="1" applyBorder="1"/>
    <xf numFmtId="0" fontId="11" fillId="46" borderId="0" xfId="0" applyFont="1" applyFill="1" applyBorder="1"/>
    <xf numFmtId="0" fontId="12" fillId="46" borderId="0" xfId="0" applyFont="1" applyFill="1" applyBorder="1" applyAlignment="1">
      <alignment horizontal="left"/>
    </xf>
    <xf numFmtId="0" fontId="9" fillId="46" borderId="0" xfId="0" applyFont="1" applyFill="1" applyBorder="1" applyAlignment="1">
      <alignment horizontal="left"/>
    </xf>
    <xf numFmtId="0" fontId="12" fillId="46" borderId="0" xfId="0" applyFont="1" applyFill="1" applyBorder="1"/>
    <xf numFmtId="0" fontId="10" fillId="46" borderId="0" xfId="0" applyFont="1" applyFill="1" applyBorder="1" applyAlignment="1">
      <alignment horizontal="left"/>
    </xf>
    <xf numFmtId="0" fontId="10" fillId="46" borderId="0" xfId="1822" applyFont="1" applyFill="1" applyBorder="1" applyAlignment="1">
      <alignment vertical="center"/>
    </xf>
    <xf numFmtId="0" fontId="7" fillId="46" borderId="57" xfId="0" applyFont="1" applyFill="1" applyBorder="1" applyAlignment="1" applyProtection="1">
      <alignment vertical="center"/>
      <protection hidden="1"/>
    </xf>
    <xf numFmtId="2" fontId="11" fillId="46" borderId="0" xfId="0" applyNumberFormat="1" applyFont="1" applyFill="1" applyBorder="1" applyAlignment="1" applyProtection="1">
      <alignment horizontal="right"/>
      <protection hidden="1"/>
    </xf>
    <xf numFmtId="174" fontId="6" fillId="46" borderId="58" xfId="0" quotePrefix="1" applyNumberFormat="1" applyFont="1" applyFill="1" applyBorder="1" applyAlignment="1" applyProtection="1">
      <alignment horizontal="center" vertical="center"/>
      <protection hidden="1"/>
    </xf>
    <xf numFmtId="0" fontId="6" fillId="46" borderId="58" xfId="0" applyFont="1" applyFill="1" applyBorder="1" applyProtection="1">
      <protection hidden="1"/>
    </xf>
    <xf numFmtId="2" fontId="6" fillId="46" borderId="2" xfId="0" quotePrefix="1" applyNumberFormat="1" applyFont="1" applyFill="1" applyBorder="1" applyAlignment="1" applyProtection="1">
      <alignment horizontal="right" vertical="center"/>
      <protection hidden="1"/>
    </xf>
    <xf numFmtId="165" fontId="7" fillId="46" borderId="2" xfId="1102" applyFont="1" applyFill="1" applyBorder="1" applyAlignment="1" applyProtection="1">
      <alignment horizontal="right" vertical="center"/>
      <protection hidden="1"/>
    </xf>
    <xf numFmtId="165" fontId="6" fillId="46" borderId="2" xfId="1102" applyFont="1" applyFill="1" applyBorder="1" applyAlignment="1" applyProtection="1">
      <alignment horizontal="center" vertical="center"/>
      <protection hidden="1"/>
    </xf>
    <xf numFmtId="4" fontId="6" fillId="46" borderId="59" xfId="0" quotePrefix="1" applyNumberFormat="1" applyFont="1" applyFill="1" applyBorder="1" applyAlignment="1" applyProtection="1">
      <alignment horizontal="right" vertical="center"/>
      <protection hidden="1"/>
    </xf>
    <xf numFmtId="165" fontId="6" fillId="46" borderId="59" xfId="1102" quotePrefix="1" applyFont="1" applyFill="1" applyBorder="1" applyAlignment="1" applyProtection="1">
      <alignment horizontal="right" vertical="center"/>
      <protection hidden="1"/>
    </xf>
    <xf numFmtId="165" fontId="6" fillId="46" borderId="2" xfId="1102" quotePrefix="1" applyFont="1" applyFill="1" applyBorder="1" applyAlignment="1" applyProtection="1">
      <alignment horizontal="right" vertical="center"/>
      <protection hidden="1"/>
    </xf>
    <xf numFmtId="4" fontId="13" fillId="46" borderId="2" xfId="0" applyNumberFormat="1" applyFont="1" applyFill="1" applyBorder="1" applyAlignment="1" applyProtection="1">
      <alignment horizontal="centerContinuous" vertical="center" wrapText="1"/>
      <protection hidden="1"/>
    </xf>
    <xf numFmtId="4" fontId="13" fillId="46" borderId="60" xfId="0" applyNumberFormat="1" applyFont="1" applyFill="1" applyBorder="1" applyAlignment="1" applyProtection="1">
      <alignment horizontal="center" vertical="center" wrapText="1"/>
      <protection hidden="1"/>
    </xf>
    <xf numFmtId="165" fontId="6" fillId="46" borderId="60" xfId="1102" quotePrefix="1" applyFont="1" applyFill="1" applyBorder="1" applyAlignment="1" applyProtection="1">
      <alignment horizontal="right" vertical="center"/>
      <protection hidden="1"/>
    </xf>
    <xf numFmtId="4" fontId="13" fillId="46" borderId="2" xfId="0" applyNumberFormat="1" applyFont="1" applyFill="1" applyBorder="1" applyAlignment="1" applyProtection="1">
      <alignment horizontal="center" vertical="center" wrapText="1"/>
      <protection hidden="1"/>
    </xf>
    <xf numFmtId="165" fontId="4" fillId="46" borderId="61" xfId="1102" applyFont="1" applyFill="1" applyBorder="1" applyAlignment="1" applyProtection="1">
      <alignment vertical="center"/>
      <protection hidden="1"/>
    </xf>
    <xf numFmtId="165" fontId="4" fillId="46" borderId="41" xfId="1102" applyFont="1" applyFill="1" applyBorder="1" applyAlignment="1" applyProtection="1">
      <alignment vertical="center"/>
      <protection hidden="1"/>
    </xf>
    <xf numFmtId="165" fontId="4" fillId="46" borderId="62" xfId="1102" applyFont="1" applyFill="1" applyBorder="1" applyAlignment="1" applyProtection="1">
      <alignment vertical="center"/>
      <protection hidden="1"/>
    </xf>
    <xf numFmtId="4" fontId="9" fillId="46" borderId="0" xfId="1517" applyNumberFormat="1" applyFont="1" applyFill="1" applyBorder="1" applyAlignment="1" applyProtection="1">
      <alignment horizontal="center" vertical="center"/>
      <protection hidden="1"/>
    </xf>
    <xf numFmtId="165" fontId="4" fillId="46" borderId="0" xfId="1102" applyFont="1" applyFill="1" applyBorder="1" applyAlignment="1" applyProtection="1">
      <alignment vertical="center"/>
      <protection hidden="1"/>
    </xf>
    <xf numFmtId="165" fontId="4" fillId="46" borderId="63" xfId="1102" applyFont="1" applyFill="1" applyBorder="1" applyAlignment="1" applyProtection="1">
      <alignment vertical="center"/>
      <protection hidden="1"/>
    </xf>
    <xf numFmtId="0" fontId="6" fillId="46" borderId="57" xfId="0" applyFont="1" applyFill="1" applyBorder="1" applyAlignment="1" applyProtection="1">
      <alignment vertical="center"/>
      <protection hidden="1"/>
    </xf>
    <xf numFmtId="175" fontId="6" fillId="46" borderId="58" xfId="0" quotePrefix="1" applyNumberFormat="1" applyFont="1" applyFill="1" applyBorder="1" applyAlignment="1" applyProtection="1">
      <alignment horizontal="center" vertical="center"/>
      <protection hidden="1"/>
    </xf>
    <xf numFmtId="0" fontId="17" fillId="46" borderId="0" xfId="0" applyFont="1" applyFill="1" applyBorder="1" applyAlignment="1" applyProtection="1">
      <alignment vertical="center"/>
      <protection hidden="1"/>
    </xf>
    <xf numFmtId="0" fontId="18" fillId="46" borderId="0" xfId="0" applyFont="1" applyFill="1" applyBorder="1" applyAlignment="1" applyProtection="1">
      <alignment vertical="center"/>
      <protection hidden="1"/>
    </xf>
    <xf numFmtId="0" fontId="19" fillId="46" borderId="0" xfId="0" applyFont="1" applyFill="1"/>
    <xf numFmtId="4" fontId="18" fillId="46" borderId="0" xfId="0" applyNumberFormat="1" applyFont="1" applyFill="1" applyBorder="1" applyAlignment="1" applyProtection="1">
      <alignment vertical="center"/>
      <protection hidden="1"/>
    </xf>
    <xf numFmtId="0" fontId="19" fillId="46" borderId="0" xfId="0" applyFont="1" applyFill="1" applyBorder="1"/>
    <xf numFmtId="0" fontId="19" fillId="46" borderId="64" xfId="0" applyFont="1" applyFill="1" applyBorder="1" applyAlignment="1">
      <alignment horizontal="center"/>
    </xf>
    <xf numFmtId="0" fontId="19" fillId="46" borderId="12" xfId="0" applyFont="1" applyFill="1" applyBorder="1" applyAlignment="1">
      <alignment horizontal="center"/>
    </xf>
    <xf numFmtId="0" fontId="19" fillId="46" borderId="65" xfId="0" applyFont="1" applyFill="1" applyBorder="1" applyAlignment="1">
      <alignment horizontal="center"/>
    </xf>
    <xf numFmtId="4" fontId="19" fillId="46" borderId="12" xfId="0" applyNumberFormat="1" applyFont="1" applyFill="1" applyBorder="1" applyAlignment="1" applyProtection="1">
      <alignment horizontal="center" vertical="center"/>
      <protection hidden="1"/>
    </xf>
    <xf numFmtId="4" fontId="20" fillId="46" borderId="43" xfId="0" applyNumberFormat="1" applyFont="1" applyFill="1" applyBorder="1" applyAlignment="1" applyProtection="1">
      <alignment horizontal="right" vertical="center"/>
      <protection hidden="1"/>
    </xf>
    <xf numFmtId="165" fontId="20" fillId="46" borderId="43" xfId="1102" applyFont="1" applyFill="1" applyBorder="1" applyAlignment="1" applyProtection="1">
      <alignment horizontal="right" vertical="center"/>
      <protection hidden="1"/>
    </xf>
    <xf numFmtId="4" fontId="19" fillId="46" borderId="66" xfId="0" applyNumberFormat="1" applyFont="1" applyFill="1" applyBorder="1" applyAlignment="1" applyProtection="1">
      <alignment horizontal="center" vertical="center"/>
      <protection hidden="1"/>
    </xf>
    <xf numFmtId="10" fontId="19" fillId="46" borderId="12" xfId="0" applyNumberFormat="1" applyFont="1" applyFill="1" applyBorder="1" applyAlignment="1">
      <alignment horizontal="center"/>
    </xf>
    <xf numFmtId="10" fontId="19" fillId="46" borderId="12" xfId="0" applyNumberFormat="1" applyFont="1" applyFill="1" applyBorder="1" applyAlignment="1" applyProtection="1">
      <alignment horizontal="center" vertical="center"/>
      <protection hidden="1"/>
    </xf>
    <xf numFmtId="10" fontId="19" fillId="46" borderId="67" xfId="0" applyNumberFormat="1" applyFont="1" applyFill="1" applyBorder="1" applyAlignment="1">
      <alignment horizontal="center"/>
    </xf>
    <xf numFmtId="4" fontId="18" fillId="46" borderId="64" xfId="1517" applyNumberFormat="1" applyFont="1" applyFill="1" applyBorder="1" applyAlignment="1" applyProtection="1">
      <alignment horizontal="center" vertical="center"/>
      <protection hidden="1"/>
    </xf>
    <xf numFmtId="176" fontId="19" fillId="46" borderId="12" xfId="0" applyNumberFormat="1" applyFont="1" applyFill="1" applyBorder="1" applyAlignment="1">
      <alignment horizontal="center"/>
    </xf>
    <xf numFmtId="176" fontId="19" fillId="46" borderId="12" xfId="0" applyNumberFormat="1" applyFont="1" applyFill="1" applyBorder="1" applyAlignment="1" applyProtection="1">
      <alignment horizontal="center" vertical="center"/>
      <protection hidden="1"/>
    </xf>
    <xf numFmtId="176" fontId="19" fillId="46" borderId="67" xfId="0" applyNumberFormat="1" applyFont="1" applyFill="1" applyBorder="1" applyAlignment="1">
      <alignment horizontal="center" vertical="center"/>
    </xf>
    <xf numFmtId="174" fontId="14" fillId="46" borderId="68" xfId="0" applyNumberFormat="1" applyFont="1" applyFill="1" applyBorder="1" applyAlignment="1" applyProtection="1">
      <alignment horizontal="center" vertical="center" wrapText="1"/>
      <protection hidden="1"/>
    </xf>
    <xf numFmtId="0" fontId="14" fillId="46" borderId="1" xfId="0" applyFont="1" applyFill="1" applyBorder="1" applyAlignment="1" applyProtection="1">
      <alignment horizontal="centerContinuous" vertical="center" wrapText="1"/>
      <protection hidden="1"/>
    </xf>
    <xf numFmtId="175" fontId="14" fillId="46" borderId="1" xfId="0" applyNumberFormat="1" applyFont="1" applyFill="1" applyBorder="1" applyAlignment="1" applyProtection="1">
      <alignment horizontal="center" vertical="center" wrapText="1"/>
      <protection hidden="1"/>
    </xf>
    <xf numFmtId="2" fontId="14" fillId="46" borderId="1" xfId="0" applyNumberFormat="1" applyFont="1" applyFill="1" applyBorder="1" applyAlignment="1" applyProtection="1">
      <alignment horizontal="center" vertical="center" wrapText="1"/>
      <protection hidden="1"/>
    </xf>
    <xf numFmtId="165" fontId="14" fillId="46" borderId="1" xfId="1102" applyFont="1" applyFill="1" applyBorder="1" applyAlignment="1" applyProtection="1">
      <alignment horizontal="center" vertical="center" wrapText="1"/>
      <protection hidden="1"/>
    </xf>
    <xf numFmtId="4" fontId="14" fillId="46" borderId="69" xfId="0" applyNumberFormat="1" applyFont="1" applyFill="1" applyBorder="1" applyAlignment="1" applyProtection="1">
      <alignment horizontal="right" vertical="center" wrapText="1"/>
      <protection hidden="1"/>
    </xf>
    <xf numFmtId="177" fontId="14" fillId="46" borderId="1" xfId="2036" applyNumberFormat="1" applyFont="1" applyFill="1" applyBorder="1" applyAlignment="1" applyProtection="1">
      <alignment horizontal="center" vertical="center" wrapText="1"/>
      <protection hidden="1"/>
    </xf>
    <xf numFmtId="9" fontId="14" fillId="46" borderId="68" xfId="2036" applyFont="1" applyFill="1" applyBorder="1" applyAlignment="1" applyProtection="1">
      <alignment horizontal="center" vertical="center" wrapText="1"/>
      <protection hidden="1"/>
    </xf>
    <xf numFmtId="9" fontId="14" fillId="46" borderId="70" xfId="2036" applyFont="1" applyFill="1" applyBorder="1" applyAlignment="1" applyProtection="1">
      <alignment horizontal="center" vertical="center"/>
      <protection hidden="1"/>
    </xf>
    <xf numFmtId="9" fontId="14" fillId="46" borderId="71" xfId="0" applyNumberFormat="1" applyFont="1" applyFill="1" applyBorder="1" applyAlignment="1" applyProtection="1">
      <alignment horizontal="center" vertical="center"/>
      <protection hidden="1"/>
    </xf>
    <xf numFmtId="9" fontId="14" fillId="46" borderId="71" xfId="0" applyNumberFormat="1" applyFont="1" applyFill="1" applyBorder="1" applyAlignment="1" applyProtection="1">
      <alignment horizontal="center" vertical="center" wrapText="1"/>
      <protection hidden="1"/>
    </xf>
    <xf numFmtId="9" fontId="14" fillId="46" borderId="72" xfId="0" applyNumberFormat="1" applyFont="1" applyFill="1" applyBorder="1" applyAlignment="1" applyProtection="1">
      <alignment horizontal="center" vertical="center"/>
      <protection hidden="1"/>
    </xf>
    <xf numFmtId="49" fontId="22" fillId="46" borderId="73" xfId="0" applyNumberFormat="1" applyFont="1" applyFill="1" applyBorder="1" applyAlignment="1" applyProtection="1">
      <alignment horizontal="center" vertical="center"/>
      <protection hidden="1"/>
    </xf>
    <xf numFmtId="49" fontId="22" fillId="46" borderId="10" xfId="0" applyNumberFormat="1" applyFont="1" applyFill="1" applyBorder="1" applyAlignment="1" applyProtection="1">
      <alignment horizontal="center" vertical="center"/>
      <protection hidden="1"/>
    </xf>
    <xf numFmtId="165" fontId="22" fillId="46" borderId="10" xfId="1102" applyFont="1" applyFill="1" applyBorder="1" applyAlignment="1" applyProtection="1">
      <alignment horizontal="right" vertical="center"/>
      <protection hidden="1"/>
    </xf>
    <xf numFmtId="3" fontId="22" fillId="46" borderId="10" xfId="0" applyNumberFormat="1" applyFont="1" applyFill="1" applyBorder="1" applyAlignment="1" applyProtection="1">
      <alignment horizontal="right" vertical="center"/>
      <protection hidden="1"/>
    </xf>
    <xf numFmtId="0" fontId="18" fillId="46" borderId="74" xfId="0" applyFont="1" applyFill="1" applyBorder="1" applyAlignment="1" applyProtection="1">
      <alignment horizontal="left" vertical="center"/>
      <protection hidden="1"/>
    </xf>
    <xf numFmtId="0" fontId="18" fillId="46" borderId="14" xfId="0" applyFont="1" applyFill="1" applyBorder="1" applyAlignment="1" applyProtection="1">
      <alignment horizontal="left" vertical="center"/>
      <protection hidden="1"/>
    </xf>
    <xf numFmtId="49" fontId="18" fillId="46" borderId="75" xfId="0" applyNumberFormat="1" applyFont="1" applyFill="1" applyBorder="1" applyAlignment="1" applyProtection="1">
      <alignment horizontal="center" vertical="center"/>
      <protection hidden="1"/>
    </xf>
    <xf numFmtId="49" fontId="22" fillId="46" borderId="75" xfId="0" applyNumberFormat="1" applyFont="1" applyFill="1" applyBorder="1" applyAlignment="1" applyProtection="1">
      <alignment horizontal="center" vertical="center"/>
      <protection hidden="1"/>
    </xf>
    <xf numFmtId="49" fontId="22" fillId="46" borderId="43" xfId="0" applyNumberFormat="1" applyFont="1" applyFill="1" applyBorder="1" applyAlignment="1" applyProtection="1">
      <alignment vertical="center"/>
      <protection hidden="1"/>
    </xf>
    <xf numFmtId="49" fontId="18" fillId="46" borderId="43" xfId="0" applyNumberFormat="1" applyFont="1" applyFill="1" applyBorder="1" applyAlignment="1" applyProtection="1">
      <alignment vertical="center"/>
      <protection hidden="1"/>
    </xf>
    <xf numFmtId="49" fontId="18" fillId="46" borderId="10" xfId="0" applyNumberFormat="1" applyFont="1" applyFill="1" applyBorder="1" applyAlignment="1" applyProtection="1">
      <alignment horizontal="center" vertical="center"/>
      <protection hidden="1"/>
    </xf>
    <xf numFmtId="165" fontId="18" fillId="46" borderId="10" xfId="1102" applyFont="1" applyFill="1" applyBorder="1" applyAlignment="1" applyProtection="1">
      <alignment vertical="center"/>
      <protection hidden="1"/>
    </xf>
    <xf numFmtId="49" fontId="18" fillId="46" borderId="65" xfId="0" applyNumberFormat="1" applyFont="1" applyFill="1" applyBorder="1" applyAlignment="1" applyProtection="1">
      <alignment vertical="center"/>
      <protection hidden="1"/>
    </xf>
    <xf numFmtId="2" fontId="18" fillId="46" borderId="12" xfId="0" applyNumberFormat="1" applyFont="1" applyFill="1" applyBorder="1" applyAlignment="1" applyProtection="1">
      <alignment horizontal="center" vertical="center"/>
      <protection hidden="1"/>
    </xf>
    <xf numFmtId="3" fontId="18" fillId="46" borderId="65" xfId="0" applyNumberFormat="1" applyFont="1" applyFill="1" applyBorder="1" applyAlignment="1" applyProtection="1">
      <alignment vertical="center"/>
      <protection hidden="1"/>
    </xf>
    <xf numFmtId="165" fontId="18" fillId="46" borderId="12" xfId="1102" applyFont="1" applyFill="1" applyBorder="1" applyAlignment="1" applyProtection="1">
      <alignment vertical="center"/>
      <protection hidden="1"/>
    </xf>
    <xf numFmtId="0" fontId="18" fillId="46" borderId="76" xfId="0" applyFont="1" applyFill="1" applyBorder="1" applyAlignment="1" applyProtection="1">
      <alignment horizontal="left" vertical="center"/>
      <protection hidden="1"/>
    </xf>
    <xf numFmtId="2" fontId="18" fillId="46" borderId="36" xfId="0" applyNumberFormat="1" applyFont="1" applyFill="1" applyBorder="1" applyAlignment="1" applyProtection="1">
      <alignment horizontal="center" vertical="center"/>
      <protection hidden="1"/>
    </xf>
    <xf numFmtId="3" fontId="18" fillId="46" borderId="77" xfId="0" applyNumberFormat="1" applyFont="1" applyFill="1" applyBorder="1" applyAlignment="1" applyProtection="1">
      <alignment vertical="center"/>
      <protection hidden="1"/>
    </xf>
    <xf numFmtId="49" fontId="18" fillId="46" borderId="10" xfId="0" applyNumberFormat="1" applyFont="1" applyFill="1" applyBorder="1" applyAlignment="1" applyProtection="1">
      <alignment vertical="center"/>
      <protection hidden="1"/>
    </xf>
    <xf numFmtId="0" fontId="18" fillId="46" borderId="64" xfId="0" applyNumberFormat="1" applyFont="1" applyFill="1" applyBorder="1" applyAlignment="1" applyProtection="1">
      <alignment horizontal="center" vertical="center"/>
      <protection hidden="1"/>
    </xf>
    <xf numFmtId="165" fontId="18" fillId="46" borderId="43" xfId="1102" applyFont="1" applyFill="1" applyBorder="1" applyAlignment="1" applyProtection="1">
      <alignment vertical="center"/>
      <protection hidden="1"/>
    </xf>
    <xf numFmtId="0" fontId="18" fillId="46" borderId="0" xfId="0" applyFont="1" applyFill="1" applyBorder="1" applyAlignment="1" applyProtection="1">
      <protection hidden="1"/>
    </xf>
    <xf numFmtId="3" fontId="18" fillId="46" borderId="12" xfId="0" applyNumberFormat="1" applyFont="1" applyFill="1" applyBorder="1" applyAlignment="1" applyProtection="1">
      <alignment vertical="center"/>
      <protection hidden="1"/>
    </xf>
    <xf numFmtId="1" fontId="18" fillId="46" borderId="43" xfId="0" applyNumberFormat="1" applyFont="1" applyFill="1" applyBorder="1" applyAlignment="1" applyProtection="1">
      <alignment vertical="center"/>
      <protection hidden="1"/>
    </xf>
    <xf numFmtId="0" fontId="18" fillId="46" borderId="43" xfId="0" applyFont="1" applyFill="1" applyBorder="1" applyAlignment="1" applyProtection="1">
      <alignment horizontal="center"/>
      <protection hidden="1"/>
    </xf>
    <xf numFmtId="0" fontId="18" fillId="46" borderId="66" xfId="0" applyFont="1" applyFill="1" applyBorder="1" applyAlignment="1" applyProtection="1">
      <alignment horizontal="center"/>
      <protection hidden="1"/>
    </xf>
    <xf numFmtId="0" fontId="18" fillId="46" borderId="14" xfId="1822" applyFont="1" applyFill="1" applyBorder="1" applyAlignment="1" applyProtection="1">
      <alignment horizontal="left" vertical="center"/>
      <protection hidden="1"/>
    </xf>
    <xf numFmtId="174" fontId="18" fillId="46" borderId="10" xfId="0" applyNumberFormat="1" applyFont="1" applyFill="1" applyBorder="1" applyAlignment="1" applyProtection="1">
      <alignment vertical="center"/>
      <protection hidden="1"/>
    </xf>
    <xf numFmtId="0" fontId="18" fillId="46" borderId="43" xfId="0" applyFont="1" applyFill="1" applyBorder="1" applyAlignment="1" applyProtection="1">
      <protection hidden="1"/>
    </xf>
    <xf numFmtId="0" fontId="18" fillId="46" borderId="66" xfId="0" applyFont="1" applyFill="1" applyBorder="1" applyAlignment="1" applyProtection="1">
      <protection hidden="1"/>
    </xf>
    <xf numFmtId="0" fontId="18" fillId="46" borderId="78" xfId="0" applyNumberFormat="1" applyFont="1" applyFill="1" applyBorder="1" applyAlignment="1" applyProtection="1">
      <alignment horizontal="center" vertical="center"/>
      <protection hidden="1"/>
    </xf>
    <xf numFmtId="0" fontId="15" fillId="0" borderId="0" xfId="0" applyFont="1"/>
    <xf numFmtId="0" fontId="15" fillId="0" borderId="0" xfId="0" applyFont="1" applyAlignment="1">
      <alignment horizontal="center"/>
    </xf>
    <xf numFmtId="0" fontId="5" fillId="0" borderId="0" xfId="0" applyFont="1"/>
    <xf numFmtId="9" fontId="5" fillId="0" borderId="0" xfId="0" applyNumberFormat="1" applyFont="1"/>
    <xf numFmtId="165" fontId="5" fillId="7" borderId="79" xfId="1102" applyFont="1" applyFill="1" applyBorder="1" applyProtection="1">
      <protection hidden="1"/>
    </xf>
    <xf numFmtId="49" fontId="22" fillId="46" borderId="20" xfId="0" applyNumberFormat="1" applyFont="1" applyFill="1" applyBorder="1" applyAlignment="1" applyProtection="1">
      <alignment vertical="center"/>
      <protection hidden="1"/>
    </xf>
    <xf numFmtId="165" fontId="22" fillId="46" borderId="10" xfId="1102" applyFont="1" applyFill="1" applyBorder="1" applyAlignment="1" applyProtection="1">
      <alignment vertical="center"/>
      <protection hidden="1"/>
    </xf>
    <xf numFmtId="49" fontId="22" fillId="46" borderId="20" xfId="0" applyNumberFormat="1" applyFont="1" applyFill="1" applyBorder="1" applyAlignment="1" applyProtection="1">
      <alignment horizontal="center" vertical="center"/>
      <protection hidden="1"/>
    </xf>
    <xf numFmtId="0" fontId="18" fillId="46" borderId="80" xfId="0" applyNumberFormat="1" applyFont="1" applyFill="1" applyBorder="1" applyAlignment="1" applyProtection="1">
      <alignment horizontal="center" vertical="center"/>
      <protection hidden="1"/>
    </xf>
    <xf numFmtId="3" fontId="18" fillId="0" borderId="36" xfId="0" applyNumberFormat="1" applyFont="1" applyFill="1" applyBorder="1" applyAlignment="1" applyProtection="1">
      <alignment vertical="center"/>
      <protection hidden="1"/>
    </xf>
    <xf numFmtId="3" fontId="18" fillId="0" borderId="12" xfId="0" applyNumberFormat="1" applyFont="1" applyFill="1" applyBorder="1" applyAlignment="1" applyProtection="1">
      <alignment vertical="center"/>
      <protection hidden="1"/>
    </xf>
    <xf numFmtId="0" fontId="4" fillId="0" borderId="0" xfId="0" applyFont="1"/>
    <xf numFmtId="0" fontId="69" fillId="0" borderId="0" xfId="0" applyFont="1"/>
    <xf numFmtId="0" fontId="69" fillId="0" borderId="0" xfId="0" applyFont="1" applyBorder="1"/>
    <xf numFmtId="0" fontId="30" fillId="0" borderId="28" xfId="0" applyFont="1" applyBorder="1" applyAlignment="1">
      <alignment horizontal="center" wrapText="1"/>
    </xf>
    <xf numFmtId="2" fontId="0" fillId="0" borderId="0" xfId="0" applyNumberFormat="1"/>
    <xf numFmtId="0" fontId="26" fillId="0" borderId="0" xfId="0" applyFont="1" applyBorder="1" applyAlignment="1"/>
    <xf numFmtId="0" fontId="4" fillId="46" borderId="0" xfId="0" applyFont="1" applyFill="1" applyBorder="1"/>
    <xf numFmtId="0" fontId="4" fillId="46" borderId="79" xfId="0" applyFont="1" applyFill="1" applyBorder="1"/>
    <xf numFmtId="175" fontId="11" fillId="46" borderId="0" xfId="0" applyNumberFormat="1" applyFont="1" applyFill="1" applyBorder="1" applyAlignment="1" applyProtection="1">
      <alignment horizontal="center" vertical="center"/>
      <protection hidden="1"/>
    </xf>
    <xf numFmtId="165" fontId="11" fillId="46" borderId="0" xfId="1102" applyFont="1" applyFill="1" applyBorder="1" applyAlignment="1" applyProtection="1">
      <alignment horizontal="right" vertical="center"/>
      <protection hidden="1"/>
    </xf>
    <xf numFmtId="165" fontId="11" fillId="46" borderId="0" xfId="1102" applyFont="1" applyFill="1" applyBorder="1" applyAlignment="1" applyProtection="1">
      <alignment vertical="center"/>
      <protection hidden="1"/>
    </xf>
    <xf numFmtId="4" fontId="11" fillId="46" borderId="0" xfId="0" applyNumberFormat="1" applyFont="1" applyFill="1" applyBorder="1" applyAlignment="1" applyProtection="1">
      <alignment horizontal="right" vertical="center"/>
      <protection hidden="1"/>
    </xf>
    <xf numFmtId="0" fontId="4" fillId="46" borderId="0" xfId="0" applyFont="1" applyFill="1" applyBorder="1" applyProtection="1">
      <protection hidden="1"/>
    </xf>
    <xf numFmtId="0" fontId="11" fillId="46" borderId="57" xfId="0" applyFont="1" applyFill="1" applyBorder="1" applyAlignment="1" applyProtection="1">
      <alignment vertical="center"/>
      <protection hidden="1"/>
    </xf>
    <xf numFmtId="0" fontId="4" fillId="46" borderId="0" xfId="0" applyFont="1" applyFill="1" applyBorder="1" applyAlignment="1" applyProtection="1">
      <protection hidden="1"/>
    </xf>
    <xf numFmtId="0" fontId="4" fillId="46" borderId="25" xfId="0" applyFont="1" applyFill="1" applyBorder="1" applyAlignment="1" applyProtection="1">
      <protection hidden="1"/>
    </xf>
    <xf numFmtId="49" fontId="18" fillId="46" borderId="81" xfId="0" applyNumberFormat="1" applyFont="1" applyFill="1" applyBorder="1" applyAlignment="1" applyProtection="1">
      <alignment horizontal="center" vertical="center"/>
      <protection hidden="1"/>
    </xf>
    <xf numFmtId="49" fontId="18" fillId="46" borderId="25" xfId="0" applyNumberFormat="1" applyFont="1" applyFill="1" applyBorder="1" applyAlignment="1" applyProtection="1">
      <alignment horizontal="center" vertical="center"/>
      <protection hidden="1"/>
    </xf>
    <xf numFmtId="165" fontId="18" fillId="46" borderId="25" xfId="1102" applyFont="1" applyFill="1" applyBorder="1" applyAlignment="1" applyProtection="1">
      <alignment horizontal="right" vertical="center"/>
      <protection hidden="1"/>
    </xf>
    <xf numFmtId="174" fontId="18" fillId="0" borderId="73" xfId="0" quotePrefix="1" applyNumberFormat="1" applyFont="1" applyFill="1" applyBorder="1" applyAlignment="1" applyProtection="1">
      <alignment horizontal="left" vertical="center"/>
      <protection hidden="1"/>
    </xf>
    <xf numFmtId="49" fontId="18" fillId="46" borderId="64" xfId="0" applyNumberFormat="1" applyFont="1" applyFill="1" applyBorder="1" applyAlignment="1" applyProtection="1">
      <alignment horizontal="center" vertical="center"/>
      <protection hidden="1"/>
    </xf>
    <xf numFmtId="165" fontId="18" fillId="46" borderId="12" xfId="1102" applyFont="1" applyFill="1" applyBorder="1" applyAlignment="1" applyProtection="1">
      <alignment horizontal="center" vertical="center"/>
      <protection hidden="1"/>
    </xf>
    <xf numFmtId="165" fontId="18" fillId="46" borderId="67" xfId="1102" applyFont="1" applyFill="1" applyBorder="1" applyAlignment="1" applyProtection="1">
      <alignment horizontal="center" vertical="center"/>
      <protection hidden="1"/>
    </xf>
    <xf numFmtId="4" fontId="18" fillId="46" borderId="65" xfId="1822" applyNumberFormat="1" applyFont="1" applyFill="1" applyBorder="1" applyAlignment="1" applyProtection="1">
      <alignment horizontal="center" vertical="center"/>
      <protection hidden="1"/>
    </xf>
    <xf numFmtId="4" fontId="18" fillId="46" borderId="67" xfId="1822" applyNumberFormat="1" applyFont="1" applyFill="1" applyBorder="1" applyAlignment="1" applyProtection="1">
      <alignment horizontal="center" vertical="center"/>
      <protection hidden="1"/>
    </xf>
    <xf numFmtId="174" fontId="18" fillId="0" borderId="75" xfId="0" quotePrefix="1" applyNumberFormat="1" applyFont="1" applyFill="1" applyBorder="1" applyAlignment="1" applyProtection="1">
      <alignment horizontal="left" vertical="center"/>
      <protection hidden="1"/>
    </xf>
    <xf numFmtId="3" fontId="18" fillId="46" borderId="65" xfId="0" applyNumberFormat="1" applyFont="1" applyFill="1" applyBorder="1" applyAlignment="1" applyProtection="1">
      <alignment horizontal="center" vertical="center"/>
      <protection hidden="1"/>
    </xf>
    <xf numFmtId="174" fontId="18" fillId="0" borderId="82" xfId="0" quotePrefix="1" applyNumberFormat="1" applyFont="1" applyFill="1" applyBorder="1" applyAlignment="1" applyProtection="1">
      <alignment horizontal="left" vertical="center"/>
      <protection hidden="1"/>
    </xf>
    <xf numFmtId="3" fontId="18" fillId="46" borderId="83" xfId="0" applyNumberFormat="1" applyFont="1" applyFill="1" applyBorder="1" applyAlignment="1" applyProtection="1">
      <alignment horizontal="center" vertical="center"/>
      <protection hidden="1"/>
    </xf>
    <xf numFmtId="165" fontId="18" fillId="46" borderId="84" xfId="1102" applyFont="1" applyFill="1" applyBorder="1" applyAlignment="1" applyProtection="1">
      <alignment horizontal="center" vertical="center"/>
      <protection hidden="1"/>
    </xf>
    <xf numFmtId="0" fontId="18" fillId="46" borderId="43" xfId="0" applyNumberFormat="1" applyFont="1" applyFill="1" applyBorder="1" applyAlignment="1" applyProtection="1">
      <alignment horizontal="center" vertical="center"/>
      <protection hidden="1"/>
    </xf>
    <xf numFmtId="165" fontId="18" fillId="46" borderId="43" xfId="1102" applyFont="1" applyFill="1" applyBorder="1" applyAlignment="1" applyProtection="1">
      <alignment horizontal="center" vertical="center"/>
      <protection hidden="1"/>
    </xf>
    <xf numFmtId="3" fontId="18" fillId="46" borderId="43" xfId="0" applyNumberFormat="1" applyFont="1" applyFill="1" applyBorder="1" applyAlignment="1" applyProtection="1">
      <alignment horizontal="center" vertical="center"/>
      <protection hidden="1"/>
    </xf>
    <xf numFmtId="4" fontId="18" fillId="46" borderId="43" xfId="1822" applyNumberFormat="1" applyFont="1" applyFill="1" applyBorder="1" applyAlignment="1" applyProtection="1">
      <alignment horizontal="center" vertical="center"/>
      <protection hidden="1"/>
    </xf>
    <xf numFmtId="4" fontId="18" fillId="46" borderId="66" xfId="1822" applyNumberFormat="1" applyFont="1" applyFill="1" applyBorder="1" applyAlignment="1" applyProtection="1">
      <alignment horizontal="center" vertical="center"/>
      <protection hidden="1"/>
    </xf>
    <xf numFmtId="0" fontId="18" fillId="0" borderId="12" xfId="0" applyFont="1" applyFill="1" applyBorder="1" applyAlignment="1">
      <alignment horizontal="left"/>
    </xf>
    <xf numFmtId="0" fontId="18" fillId="46" borderId="66" xfId="0" applyFont="1" applyFill="1" applyBorder="1" applyAlignment="1" applyProtection="1">
      <alignment horizontal="left" vertical="center" wrapText="1"/>
      <protection hidden="1"/>
    </xf>
    <xf numFmtId="0" fontId="18" fillId="46" borderId="77" xfId="0" applyNumberFormat="1" applyFont="1" applyFill="1" applyBorder="1" applyAlignment="1" applyProtection="1">
      <alignment horizontal="center" vertical="center"/>
      <protection hidden="1"/>
    </xf>
    <xf numFmtId="165" fontId="18" fillId="46" borderId="36" xfId="1102" applyFont="1" applyFill="1" applyBorder="1" applyAlignment="1" applyProtection="1">
      <alignment horizontal="center" vertical="center"/>
      <protection hidden="1"/>
    </xf>
    <xf numFmtId="3" fontId="18" fillId="46" borderId="36" xfId="0" applyNumberFormat="1" applyFont="1" applyFill="1" applyBorder="1" applyAlignment="1" applyProtection="1">
      <alignment horizontal="center" vertical="center"/>
      <protection hidden="1"/>
    </xf>
    <xf numFmtId="174" fontId="18" fillId="0" borderId="12" xfId="0" quotePrefix="1" applyNumberFormat="1" applyFont="1" applyFill="1" applyBorder="1" applyAlignment="1" applyProtection="1">
      <alignment horizontal="left" vertical="center"/>
      <protection hidden="1"/>
    </xf>
    <xf numFmtId="0" fontId="18" fillId="46" borderId="65" xfId="0" applyNumberFormat="1" applyFont="1" applyFill="1" applyBorder="1" applyAlignment="1" applyProtection="1">
      <alignment horizontal="center" vertical="center"/>
      <protection hidden="1"/>
    </xf>
    <xf numFmtId="3" fontId="18" fillId="46" borderId="12" xfId="0" applyNumberFormat="1" applyFont="1" applyFill="1" applyBorder="1" applyAlignment="1" applyProtection="1">
      <alignment horizontal="center" vertical="center"/>
      <protection hidden="1"/>
    </xf>
    <xf numFmtId="4" fontId="18" fillId="46" borderId="85" xfId="1822" applyNumberFormat="1" applyFont="1" applyFill="1" applyBorder="1" applyAlignment="1" applyProtection="1">
      <alignment horizontal="center" vertical="center"/>
      <protection hidden="1"/>
    </xf>
    <xf numFmtId="4" fontId="18" fillId="46" borderId="20" xfId="1822" applyNumberFormat="1" applyFont="1" applyFill="1" applyBorder="1" applyAlignment="1" applyProtection="1">
      <alignment horizontal="center" vertical="center"/>
      <protection hidden="1"/>
    </xf>
    <xf numFmtId="4" fontId="18" fillId="46" borderId="10" xfId="1822" applyNumberFormat="1" applyFont="1" applyFill="1" applyBorder="1" applyAlignment="1" applyProtection="1">
      <alignment horizontal="center" vertical="center"/>
      <protection hidden="1"/>
    </xf>
    <xf numFmtId="4" fontId="18" fillId="46" borderId="86" xfId="1822" applyNumberFormat="1" applyFont="1" applyFill="1" applyBorder="1" applyAlignment="1" applyProtection="1">
      <alignment horizontal="center" vertical="center"/>
      <protection hidden="1"/>
    </xf>
    <xf numFmtId="174" fontId="18" fillId="0" borderId="64" xfId="0" quotePrefix="1" applyNumberFormat="1" applyFont="1" applyFill="1" applyBorder="1" applyAlignment="1" applyProtection="1">
      <alignment horizontal="left" vertical="center"/>
      <protection hidden="1"/>
    </xf>
    <xf numFmtId="165" fontId="18" fillId="46" borderId="14" xfId="1102" applyFont="1" applyFill="1" applyBorder="1" applyAlignment="1" applyProtection="1">
      <alignment vertical="center"/>
      <protection hidden="1"/>
    </xf>
    <xf numFmtId="0" fontId="18" fillId="46" borderId="14" xfId="1822" applyFont="1" applyFill="1" applyBorder="1" applyAlignment="1">
      <alignment vertical="center"/>
    </xf>
    <xf numFmtId="49" fontId="18" fillId="46" borderId="78" xfId="0" applyNumberFormat="1" applyFont="1" applyFill="1" applyBorder="1" applyAlignment="1" applyProtection="1">
      <alignment horizontal="center" vertical="center"/>
      <protection hidden="1"/>
    </xf>
    <xf numFmtId="49" fontId="18" fillId="46" borderId="80" xfId="0" applyNumberFormat="1" applyFont="1" applyFill="1" applyBorder="1" applyAlignment="1" applyProtection="1">
      <alignment horizontal="center" vertical="center"/>
      <protection hidden="1"/>
    </xf>
    <xf numFmtId="3" fontId="18" fillId="46" borderId="83" xfId="0" applyNumberFormat="1" applyFont="1" applyFill="1" applyBorder="1" applyAlignment="1" applyProtection="1">
      <alignment vertical="center"/>
      <protection hidden="1"/>
    </xf>
    <xf numFmtId="3" fontId="18" fillId="46" borderId="43" xfId="0" applyNumberFormat="1" applyFont="1" applyFill="1" applyBorder="1" applyAlignment="1" applyProtection="1">
      <alignment vertical="center"/>
      <protection hidden="1"/>
    </xf>
    <xf numFmtId="4" fontId="18" fillId="46" borderId="43" xfId="1822" applyNumberFormat="1" applyFont="1" applyFill="1" applyBorder="1" applyAlignment="1" applyProtection="1">
      <alignment vertical="center"/>
      <protection hidden="1"/>
    </xf>
    <xf numFmtId="4" fontId="18" fillId="46" borderId="66" xfId="1822" applyNumberFormat="1" applyFont="1" applyFill="1" applyBorder="1" applyAlignment="1" applyProtection="1">
      <alignment vertical="center"/>
      <protection hidden="1"/>
    </xf>
    <xf numFmtId="174" fontId="18" fillId="0" borderId="75" xfId="0" applyNumberFormat="1" applyFont="1" applyFill="1" applyBorder="1" applyAlignment="1" applyProtection="1">
      <alignment horizontal="left" vertical="center"/>
      <protection hidden="1"/>
    </xf>
    <xf numFmtId="4" fontId="18" fillId="46" borderId="87" xfId="1822" applyNumberFormat="1" applyFont="1" applyFill="1" applyBorder="1" applyAlignment="1" applyProtection="1">
      <alignment horizontal="center" vertical="center"/>
      <protection hidden="1"/>
    </xf>
    <xf numFmtId="4" fontId="18" fillId="46" borderId="88" xfId="1822" applyNumberFormat="1" applyFont="1" applyFill="1" applyBorder="1" applyAlignment="1" applyProtection="1">
      <alignment horizontal="center" vertical="center"/>
      <protection hidden="1"/>
    </xf>
    <xf numFmtId="174" fontId="18" fillId="0" borderId="12" xfId="0" applyNumberFormat="1" applyFont="1" applyFill="1" applyBorder="1" applyAlignment="1" applyProtection="1">
      <alignment horizontal="left" vertical="center"/>
      <protection hidden="1"/>
    </xf>
    <xf numFmtId="0" fontId="18" fillId="0" borderId="67" xfId="0" applyFont="1" applyFill="1" applyBorder="1" applyAlignment="1" applyProtection="1">
      <alignment horizontal="left" vertical="center"/>
      <protection hidden="1"/>
    </xf>
    <xf numFmtId="0" fontId="9" fillId="0" borderId="0" xfId="0" applyFont="1" applyFill="1" applyBorder="1" applyAlignment="1">
      <alignment horizontal="left"/>
    </xf>
    <xf numFmtId="165" fontId="18" fillId="0" borderId="12" xfId="1102" applyFont="1" applyFill="1" applyBorder="1" applyAlignment="1" applyProtection="1">
      <alignment vertical="center"/>
      <protection hidden="1"/>
    </xf>
    <xf numFmtId="0" fontId="9" fillId="0" borderId="0" xfId="0" applyFont="1" applyFill="1" applyBorder="1"/>
    <xf numFmtId="0" fontId="18" fillId="46" borderId="67" xfId="0" applyFont="1" applyFill="1" applyBorder="1" applyAlignment="1" applyProtection="1">
      <alignment horizontal="left" vertical="center"/>
      <protection hidden="1"/>
    </xf>
    <xf numFmtId="49" fontId="18" fillId="46" borderId="65" xfId="0" applyNumberFormat="1" applyFont="1" applyFill="1" applyBorder="1" applyAlignment="1" applyProtection="1">
      <alignment horizontal="center" vertical="center"/>
      <protection hidden="1"/>
    </xf>
    <xf numFmtId="174" fontId="21" fillId="46" borderId="20" xfId="0" applyNumberFormat="1" applyFont="1" applyFill="1" applyBorder="1" applyAlignment="1" applyProtection="1">
      <alignment horizontal="center" vertical="center"/>
      <protection hidden="1"/>
    </xf>
    <xf numFmtId="174" fontId="21" fillId="46" borderId="20" xfId="0" applyNumberFormat="1" applyFont="1" applyFill="1" applyBorder="1" applyAlignment="1" applyProtection="1">
      <alignment vertical="center"/>
      <protection hidden="1"/>
    </xf>
    <xf numFmtId="165" fontId="21" fillId="46" borderId="20" xfId="1102" applyFont="1" applyFill="1" applyBorder="1" applyAlignment="1" applyProtection="1">
      <alignment vertical="center"/>
      <protection hidden="1"/>
    </xf>
    <xf numFmtId="1" fontId="21" fillId="46" borderId="20" xfId="0" applyNumberFormat="1" applyFont="1" applyFill="1" applyBorder="1" applyAlignment="1" applyProtection="1">
      <alignment vertical="center"/>
      <protection hidden="1"/>
    </xf>
    <xf numFmtId="0" fontId="18" fillId="46" borderId="20" xfId="0" applyFont="1" applyFill="1" applyBorder="1" applyAlignment="1" applyProtection="1">
      <protection hidden="1"/>
    </xf>
    <xf numFmtId="0" fontId="18" fillId="46" borderId="85" xfId="0" applyFont="1" applyFill="1" applyBorder="1" applyAlignment="1" applyProtection="1">
      <protection hidden="1"/>
    </xf>
    <xf numFmtId="1" fontId="21" fillId="46" borderId="0" xfId="0" applyNumberFormat="1" applyFont="1" applyFill="1" applyBorder="1" applyAlignment="1" applyProtection="1">
      <alignment horizontal="center" vertical="center"/>
      <protection hidden="1"/>
    </xf>
    <xf numFmtId="1" fontId="21" fillId="46" borderId="0" xfId="0" applyNumberFormat="1" applyFont="1" applyFill="1" applyBorder="1" applyAlignment="1" applyProtection="1">
      <alignment vertical="center"/>
      <protection hidden="1"/>
    </xf>
    <xf numFmtId="165" fontId="18" fillId="46" borderId="0" xfId="1102" applyFont="1" applyFill="1" applyBorder="1" applyAlignment="1" applyProtection="1">
      <alignment vertical="center"/>
      <protection hidden="1"/>
    </xf>
    <xf numFmtId="0" fontId="21" fillId="46" borderId="0" xfId="0" applyFont="1" applyFill="1" applyBorder="1" applyAlignment="1" applyProtection="1">
      <protection hidden="1"/>
    </xf>
    <xf numFmtId="0" fontId="21" fillId="46" borderId="79" xfId="0" applyFont="1" applyFill="1" applyBorder="1" applyAlignment="1" applyProtection="1">
      <protection hidden="1"/>
    </xf>
    <xf numFmtId="4" fontId="18" fillId="46" borderId="12" xfId="1822" applyNumberFormat="1" applyFont="1" applyFill="1" applyBorder="1" applyAlignment="1" applyProtection="1">
      <alignment horizontal="center" vertical="center"/>
      <protection hidden="1"/>
    </xf>
    <xf numFmtId="0" fontId="18" fillId="46" borderId="89" xfId="0" applyFont="1" applyFill="1" applyBorder="1" applyAlignment="1" applyProtection="1">
      <alignment horizontal="left" vertical="center"/>
      <protection hidden="1"/>
    </xf>
    <xf numFmtId="49" fontId="18" fillId="46" borderId="77" xfId="0" applyNumberFormat="1" applyFont="1" applyFill="1" applyBorder="1" applyAlignment="1" applyProtection="1">
      <alignment horizontal="center" vertical="center"/>
      <protection hidden="1"/>
    </xf>
    <xf numFmtId="4" fontId="18" fillId="46" borderId="16" xfId="1822" applyNumberFormat="1" applyFont="1" applyFill="1" applyBorder="1" applyAlignment="1" applyProtection="1">
      <alignment horizontal="center" vertical="center"/>
      <protection hidden="1"/>
    </xf>
    <xf numFmtId="4" fontId="18" fillId="46" borderId="79" xfId="1822" applyNumberFormat="1" applyFont="1" applyFill="1" applyBorder="1" applyAlignment="1" applyProtection="1">
      <alignment horizontal="center" vertical="center"/>
      <protection hidden="1"/>
    </xf>
    <xf numFmtId="1" fontId="18" fillId="46" borderId="77" xfId="0" applyNumberFormat="1" applyFont="1" applyFill="1" applyBorder="1" applyAlignment="1" applyProtection="1">
      <alignment horizontal="center" vertical="center"/>
      <protection hidden="1"/>
    </xf>
    <xf numFmtId="0" fontId="18" fillId="0" borderId="65" xfId="0" applyNumberFormat="1" applyFont="1" applyFill="1" applyBorder="1" applyAlignment="1" applyProtection="1">
      <alignment horizontal="center" vertical="center"/>
      <protection hidden="1"/>
    </xf>
    <xf numFmtId="2" fontId="18" fillId="0" borderId="12" xfId="0" applyNumberFormat="1" applyFont="1" applyFill="1" applyBorder="1" applyAlignment="1" applyProtection="1">
      <alignment vertical="center"/>
      <protection hidden="1"/>
    </xf>
    <xf numFmtId="4" fontId="18" fillId="46" borderId="64" xfId="1822" applyNumberFormat="1" applyFont="1" applyFill="1" applyBorder="1" applyAlignment="1" applyProtection="1">
      <alignment horizontal="center" vertical="center"/>
      <protection hidden="1"/>
    </xf>
    <xf numFmtId="0" fontId="18" fillId="46" borderId="67" xfId="0" applyFont="1" applyFill="1" applyBorder="1" applyAlignment="1" applyProtection="1">
      <alignment vertical="center"/>
      <protection hidden="1"/>
    </xf>
    <xf numFmtId="0" fontId="18" fillId="0" borderId="75" xfId="0" applyNumberFormat="1" applyFont="1" applyFill="1" applyBorder="1" applyAlignment="1" applyProtection="1">
      <alignment horizontal="left" vertical="center"/>
      <protection hidden="1"/>
    </xf>
    <xf numFmtId="1" fontId="18" fillId="46" borderId="65" xfId="0" applyNumberFormat="1" applyFont="1" applyFill="1" applyBorder="1" applyAlignment="1" applyProtection="1">
      <alignment horizontal="center" vertical="center"/>
      <protection hidden="1"/>
    </xf>
    <xf numFmtId="1" fontId="18" fillId="46" borderId="43" xfId="0" applyNumberFormat="1" applyFont="1" applyFill="1" applyBorder="1" applyAlignment="1" applyProtection="1">
      <alignment horizontal="center" vertical="center"/>
      <protection hidden="1"/>
    </xf>
    <xf numFmtId="1" fontId="18" fillId="0" borderId="65" xfId="0" applyNumberFormat="1" applyFont="1" applyFill="1" applyBorder="1" applyAlignment="1" applyProtection="1">
      <alignment horizontal="center" vertical="center"/>
      <protection hidden="1"/>
    </xf>
    <xf numFmtId="1" fontId="18" fillId="46" borderId="10" xfId="0" applyNumberFormat="1" applyFont="1" applyFill="1" applyBorder="1" applyAlignment="1" applyProtection="1">
      <alignment horizontal="center" vertical="center"/>
      <protection hidden="1"/>
    </xf>
    <xf numFmtId="2" fontId="18" fillId="46" borderId="43" xfId="0" applyNumberFormat="1" applyFont="1" applyFill="1" applyBorder="1" applyAlignment="1" applyProtection="1">
      <alignment vertical="center"/>
      <protection hidden="1"/>
    </xf>
    <xf numFmtId="174" fontId="18" fillId="0" borderId="67" xfId="0" applyNumberFormat="1" applyFont="1" applyFill="1" applyBorder="1" applyAlignment="1" applyProtection="1">
      <alignment horizontal="left" vertical="center"/>
      <protection hidden="1"/>
    </xf>
    <xf numFmtId="0" fontId="18" fillId="0" borderId="67" xfId="0" applyFont="1" applyFill="1" applyBorder="1" applyAlignment="1" applyProtection="1">
      <alignment vertical="center"/>
      <protection hidden="1"/>
    </xf>
    <xf numFmtId="0" fontId="18" fillId="0" borderId="64" xfId="0" applyNumberFormat="1" applyFont="1" applyFill="1" applyBorder="1" applyAlignment="1" applyProtection="1">
      <alignment horizontal="left" vertical="center"/>
      <protection hidden="1"/>
    </xf>
    <xf numFmtId="0" fontId="32" fillId="0" borderId="67" xfId="0" applyFont="1" applyFill="1" applyBorder="1" applyAlignment="1" applyProtection="1">
      <alignment horizontal="left" vertical="center"/>
      <protection hidden="1"/>
    </xf>
    <xf numFmtId="0" fontId="18" fillId="0" borderId="12" xfId="0" applyNumberFormat="1" applyFont="1" applyFill="1" applyBorder="1" applyAlignment="1" applyProtection="1">
      <alignment horizontal="left" vertical="center"/>
      <protection hidden="1"/>
    </xf>
    <xf numFmtId="0" fontId="18" fillId="0" borderId="73" xfId="0" applyNumberFormat="1" applyFont="1" applyFill="1" applyBorder="1" applyAlignment="1" applyProtection="1">
      <alignment horizontal="left" vertical="center"/>
      <protection hidden="1"/>
    </xf>
    <xf numFmtId="0" fontId="18" fillId="0" borderId="89" xfId="0" applyFont="1" applyFill="1" applyBorder="1" applyAlignment="1" applyProtection="1">
      <alignment vertical="center"/>
      <protection hidden="1"/>
    </xf>
    <xf numFmtId="0" fontId="32" fillId="46" borderId="67" xfId="0" applyFont="1" applyFill="1" applyBorder="1" applyAlignment="1" applyProtection="1">
      <alignment vertical="center"/>
      <protection hidden="1"/>
    </xf>
    <xf numFmtId="1" fontId="18" fillId="0" borderId="77" xfId="0" applyNumberFormat="1" applyFont="1" applyFill="1" applyBorder="1" applyAlignment="1" applyProtection="1">
      <alignment horizontal="center" vertical="center"/>
      <protection hidden="1"/>
    </xf>
    <xf numFmtId="2" fontId="18" fillId="0" borderId="36" xfId="0" applyNumberFormat="1" applyFont="1" applyFill="1" applyBorder="1" applyAlignment="1" applyProtection="1">
      <alignment vertical="center"/>
      <protection hidden="1"/>
    </xf>
    <xf numFmtId="0" fontId="4" fillId="46" borderId="0" xfId="0" applyFont="1" applyFill="1"/>
    <xf numFmtId="0" fontId="4" fillId="46" borderId="0" xfId="0" applyFont="1" applyFill="1" applyAlignment="1">
      <alignment horizontal="center"/>
    </xf>
    <xf numFmtId="0" fontId="4" fillId="46" borderId="0" xfId="0" applyFont="1" applyFill="1" applyAlignment="1">
      <alignment horizontal="right"/>
    </xf>
    <xf numFmtId="165" fontId="4" fillId="46" borderId="0" xfId="1102" applyFont="1" applyFill="1" applyAlignment="1">
      <alignment horizontal="right"/>
    </xf>
    <xf numFmtId="165" fontId="4" fillId="46" borderId="0" xfId="1102" applyFont="1" applyFill="1"/>
    <xf numFmtId="0" fontId="33" fillId="0" borderId="73" xfId="0" applyNumberFormat="1" applyFont="1" applyFill="1" applyBorder="1" applyAlignment="1" applyProtection="1">
      <alignment horizontal="left" vertical="center"/>
      <protection hidden="1"/>
    </xf>
    <xf numFmtId="4" fontId="18" fillId="46" borderId="0" xfId="1822" applyNumberFormat="1" applyFont="1" applyFill="1" applyBorder="1" applyAlignment="1" applyProtection="1">
      <alignment horizontal="center" vertical="center"/>
      <protection hidden="1"/>
    </xf>
    <xf numFmtId="174" fontId="33" fillId="0" borderId="75" xfId="0" quotePrefix="1" applyNumberFormat="1" applyFont="1" applyFill="1" applyBorder="1" applyAlignment="1" applyProtection="1">
      <alignment horizontal="left" vertical="center"/>
      <protection hidden="1"/>
    </xf>
    <xf numFmtId="0" fontId="33" fillId="46" borderId="67" xfId="0" applyFont="1" applyFill="1" applyBorder="1" applyAlignment="1" applyProtection="1">
      <alignment horizontal="left" vertical="center"/>
      <protection hidden="1"/>
    </xf>
    <xf numFmtId="10" fontId="14" fillId="46" borderId="68" xfId="2036" applyNumberFormat="1" applyFont="1" applyFill="1" applyBorder="1" applyAlignment="1" applyProtection="1">
      <alignment horizontal="center" vertical="center" wrapText="1"/>
      <protection hidden="1"/>
    </xf>
    <xf numFmtId="164" fontId="69" fillId="0" borderId="0" xfId="1213" applyFont="1" applyFill="1" applyBorder="1" applyProtection="1"/>
    <xf numFmtId="165" fontId="18" fillId="46" borderId="20" xfId="1102" applyFont="1" applyFill="1" applyBorder="1" applyAlignment="1" applyProtection="1">
      <alignment horizontal="center" vertical="center"/>
      <protection hidden="1"/>
    </xf>
    <xf numFmtId="165" fontId="18" fillId="46" borderId="10" xfId="1102" applyFont="1" applyFill="1" applyBorder="1" applyAlignment="1" applyProtection="1">
      <alignment horizontal="center" vertical="center"/>
      <protection hidden="1"/>
    </xf>
    <xf numFmtId="49" fontId="15" fillId="0" borderId="90" xfId="1824" applyNumberFormat="1" applyFont="1" applyFill="1" applyBorder="1" applyAlignment="1">
      <alignment horizontal="center"/>
    </xf>
    <xf numFmtId="173" fontId="15" fillId="0" borderId="0" xfId="1824" applyNumberFormat="1" applyFont="1" applyFill="1" applyBorder="1" applyAlignment="1">
      <alignment horizontal="center"/>
    </xf>
    <xf numFmtId="0" fontId="15" fillId="0" borderId="90" xfId="1824" applyFont="1" applyBorder="1"/>
    <xf numFmtId="0" fontId="15" fillId="0" borderId="90" xfId="1824" applyFont="1" applyBorder="1" applyAlignment="1">
      <alignment horizontal="center"/>
    </xf>
    <xf numFmtId="2" fontId="15" fillId="0" borderId="90" xfId="1824" applyNumberFormat="1" applyFont="1" applyBorder="1" applyAlignment="1">
      <alignment horizontal="center"/>
    </xf>
    <xf numFmtId="165" fontId="15" fillId="0" borderId="90" xfId="1102" applyFont="1" applyBorder="1" applyAlignment="1">
      <alignment horizontal="center"/>
    </xf>
    <xf numFmtId="0" fontId="18" fillId="0" borderId="73" xfId="0" quotePrefix="1" applyNumberFormat="1" applyFont="1" applyFill="1" applyBorder="1" applyAlignment="1" applyProtection="1">
      <alignment horizontal="left" vertical="center"/>
      <protection hidden="1"/>
    </xf>
    <xf numFmtId="1" fontId="18" fillId="46" borderId="75" xfId="0" applyNumberFormat="1" applyFont="1" applyFill="1" applyBorder="1" applyAlignment="1" applyProtection="1">
      <alignment horizontal="center" vertical="center"/>
      <protection hidden="1"/>
    </xf>
    <xf numFmtId="2" fontId="18" fillId="46" borderId="43" xfId="0" applyNumberFormat="1" applyFont="1" applyFill="1" applyBorder="1" applyAlignment="1" applyProtection="1">
      <alignment horizontal="center" vertical="center"/>
      <protection hidden="1"/>
    </xf>
    <xf numFmtId="2" fontId="18" fillId="46" borderId="20" xfId="0" applyNumberFormat="1" applyFont="1" applyFill="1" applyBorder="1" applyAlignment="1" applyProtection="1">
      <alignment horizontal="center" vertical="center"/>
      <protection hidden="1"/>
    </xf>
    <xf numFmtId="2" fontId="18" fillId="46" borderId="10" xfId="0" applyNumberFormat="1" applyFont="1" applyFill="1" applyBorder="1" applyAlignment="1" applyProtection="1">
      <alignment horizontal="center" vertical="center"/>
      <protection hidden="1"/>
    </xf>
    <xf numFmtId="0" fontId="69" fillId="0" borderId="0" xfId="0" applyFont="1" applyProtection="1">
      <protection hidden="1"/>
    </xf>
    <xf numFmtId="0" fontId="69" fillId="0" borderId="20" xfId="0" applyFont="1" applyFill="1" applyBorder="1" applyAlignment="1" applyProtection="1">
      <alignment horizontal="right"/>
      <protection hidden="1"/>
    </xf>
    <xf numFmtId="0" fontId="69" fillId="0" borderId="43" xfId="0" applyFont="1" applyBorder="1" applyProtection="1">
      <protection hidden="1"/>
    </xf>
    <xf numFmtId="0" fontId="69" fillId="0" borderId="65" xfId="0" applyFont="1" applyBorder="1" applyProtection="1">
      <protection hidden="1"/>
    </xf>
    <xf numFmtId="0" fontId="0" fillId="0" borderId="0" xfId="0" applyProtection="1">
      <protection hidden="1"/>
    </xf>
    <xf numFmtId="0" fontId="69" fillId="0" borderId="0" xfId="0" applyFont="1" applyAlignment="1" applyProtection="1">
      <protection hidden="1"/>
    </xf>
    <xf numFmtId="0" fontId="69" fillId="0" borderId="0" xfId="0" applyFont="1" applyAlignment="1" applyProtection="1">
      <alignment horizontal="right"/>
      <protection hidden="1"/>
    </xf>
    <xf numFmtId="164" fontId="69" fillId="0" borderId="36" xfId="1213" applyFont="1" applyBorder="1" applyProtection="1">
      <protection hidden="1"/>
    </xf>
    <xf numFmtId="164" fontId="69" fillId="0" borderId="32" xfId="1213" applyFont="1" applyBorder="1" applyProtection="1">
      <protection hidden="1"/>
    </xf>
    <xf numFmtId="164" fontId="69" fillId="0" borderId="16" xfId="1213" applyFont="1" applyBorder="1" applyProtection="1">
      <protection hidden="1"/>
    </xf>
    <xf numFmtId="0" fontId="69" fillId="0" borderId="28" xfId="0" applyFont="1" applyBorder="1" applyProtection="1">
      <protection hidden="1"/>
    </xf>
    <xf numFmtId="0" fontId="69" fillId="0" borderId="0" xfId="0" applyFont="1" applyBorder="1" applyProtection="1">
      <protection hidden="1"/>
    </xf>
    <xf numFmtId="0" fontId="69" fillId="0" borderId="23" xfId="0" applyFont="1" applyBorder="1" applyProtection="1">
      <protection hidden="1"/>
    </xf>
    <xf numFmtId="0" fontId="69" fillId="0" borderId="10" xfId="0" applyFont="1" applyBorder="1" applyProtection="1">
      <protection hidden="1"/>
    </xf>
    <xf numFmtId="0" fontId="0" fillId="0" borderId="28" xfId="0" applyBorder="1" applyProtection="1">
      <protection hidden="1"/>
    </xf>
    <xf numFmtId="0" fontId="0" fillId="0" borderId="0" xfId="0" applyBorder="1" applyProtection="1">
      <protection hidden="1"/>
    </xf>
    <xf numFmtId="164" fontId="69" fillId="0" borderId="91" xfId="1213" applyFont="1" applyBorder="1" applyProtection="1">
      <protection hidden="1"/>
    </xf>
    <xf numFmtId="0" fontId="70" fillId="0" borderId="0" xfId="0" applyFont="1" applyAlignment="1" applyProtection="1">
      <protection hidden="1"/>
    </xf>
    <xf numFmtId="0" fontId="71" fillId="0" borderId="0" xfId="0" applyFont="1" applyAlignment="1" applyProtection="1">
      <alignment horizontal="right"/>
      <protection hidden="1"/>
    </xf>
    <xf numFmtId="164" fontId="72" fillId="0" borderId="92" xfId="1213" applyFont="1" applyBorder="1" applyProtection="1">
      <protection hidden="1"/>
    </xf>
    <xf numFmtId="164" fontId="69" fillId="0" borderId="0" xfId="1213" applyFont="1" applyProtection="1">
      <protection hidden="1"/>
    </xf>
    <xf numFmtId="0" fontId="69" fillId="0" borderId="77" xfId="0" applyFont="1" applyBorder="1" applyProtection="1">
      <protection hidden="1"/>
    </xf>
    <xf numFmtId="0" fontId="73" fillId="0" borderId="0" xfId="0" applyFont="1" applyAlignment="1" applyProtection="1">
      <protection hidden="1"/>
    </xf>
    <xf numFmtId="0" fontId="73" fillId="0" borderId="0" xfId="0" applyFont="1" applyAlignment="1" applyProtection="1">
      <alignment horizontal="right"/>
      <protection hidden="1"/>
    </xf>
    <xf numFmtId="0" fontId="69" fillId="0" borderId="76" xfId="0" applyFont="1" applyBorder="1" applyProtection="1">
      <protection hidden="1"/>
    </xf>
    <xf numFmtId="0" fontId="69" fillId="52" borderId="14" xfId="0" applyFont="1" applyFill="1" applyBorder="1" applyProtection="1">
      <protection hidden="1"/>
    </xf>
    <xf numFmtId="164" fontId="69" fillId="52" borderId="14" xfId="1213" applyFont="1" applyFill="1" applyBorder="1" applyProtection="1">
      <protection hidden="1"/>
    </xf>
    <xf numFmtId="164" fontId="69" fillId="52" borderId="12" xfId="1213" applyFont="1" applyFill="1" applyBorder="1" applyProtection="1">
      <protection hidden="1"/>
    </xf>
    <xf numFmtId="0" fontId="17" fillId="53" borderId="81" xfId="0" applyFont="1" applyFill="1" applyBorder="1" applyAlignment="1" applyProtection="1">
      <alignment horizontal="left" vertical="center"/>
      <protection hidden="1"/>
    </xf>
    <xf numFmtId="0" fontId="22" fillId="53" borderId="82" xfId="0" applyFont="1" applyFill="1" applyBorder="1" applyAlignment="1" applyProtection="1">
      <alignment horizontal="left" vertical="center"/>
      <protection hidden="1"/>
    </xf>
    <xf numFmtId="174" fontId="17" fillId="53" borderId="81" xfId="0" applyNumberFormat="1" applyFont="1" applyFill="1" applyBorder="1" applyAlignment="1" applyProtection="1">
      <alignment horizontal="left" vertical="center"/>
      <protection hidden="1"/>
    </xf>
    <xf numFmtId="174" fontId="21" fillId="53" borderId="82" xfId="0" quotePrefix="1" applyNumberFormat="1" applyFont="1" applyFill="1" applyBorder="1" applyAlignment="1" applyProtection="1">
      <alignment horizontal="left" vertical="center"/>
      <protection hidden="1"/>
    </xf>
    <xf numFmtId="174" fontId="21" fillId="53" borderId="75" xfId="0" applyNumberFormat="1" applyFont="1" applyFill="1" applyBorder="1" applyAlignment="1" applyProtection="1">
      <alignment horizontal="left" vertical="center"/>
      <protection hidden="1"/>
    </xf>
    <xf numFmtId="0" fontId="18" fillId="53" borderId="75" xfId="0" applyFont="1" applyFill="1" applyBorder="1" applyAlignment="1" applyProtection="1">
      <alignment horizontal="left" vertical="center"/>
      <protection hidden="1"/>
    </xf>
    <xf numFmtId="0" fontId="22" fillId="53" borderId="93" xfId="0" applyFont="1" applyFill="1" applyBorder="1" applyAlignment="1" applyProtection="1">
      <alignment horizontal="left" vertical="center"/>
      <protection hidden="1"/>
    </xf>
    <xf numFmtId="174" fontId="21" fillId="53" borderId="64" xfId="0" applyNumberFormat="1" applyFont="1" applyFill="1" applyBorder="1" applyAlignment="1" applyProtection="1">
      <alignment horizontal="left" vertical="center"/>
      <protection hidden="1"/>
    </xf>
    <xf numFmtId="0" fontId="18" fillId="53" borderId="67" xfId="0" applyFont="1" applyFill="1" applyBorder="1" applyAlignment="1" applyProtection="1">
      <alignment horizontal="left" vertical="center"/>
      <protection hidden="1"/>
    </xf>
    <xf numFmtId="0" fontId="22" fillId="53" borderId="75" xfId="0" applyFont="1" applyFill="1" applyBorder="1" applyAlignment="1" applyProtection="1">
      <alignment horizontal="left" vertical="center"/>
      <protection hidden="1"/>
    </xf>
    <xf numFmtId="174" fontId="22" fillId="53" borderId="75" xfId="0" applyNumberFormat="1" applyFont="1" applyFill="1" applyBorder="1" applyAlignment="1" applyProtection="1">
      <alignment horizontal="left" vertical="center"/>
      <protection hidden="1"/>
    </xf>
    <xf numFmtId="174" fontId="17" fillId="53" borderId="75" xfId="0" quotePrefix="1" applyNumberFormat="1" applyFont="1" applyFill="1" applyBorder="1" applyAlignment="1" applyProtection="1">
      <alignment horizontal="left" vertical="center"/>
      <protection hidden="1"/>
    </xf>
    <xf numFmtId="0" fontId="18" fillId="53" borderId="93" xfId="0" applyFont="1" applyFill="1" applyBorder="1" applyAlignment="1" applyProtection="1">
      <alignment horizontal="left" vertical="center"/>
      <protection hidden="1"/>
    </xf>
    <xf numFmtId="174" fontId="17" fillId="53" borderId="93" xfId="0" applyNumberFormat="1" applyFont="1" applyFill="1" applyBorder="1" applyAlignment="1" applyProtection="1">
      <alignment horizontal="left" vertical="center"/>
      <protection hidden="1"/>
    </xf>
    <xf numFmtId="174" fontId="17" fillId="53" borderId="66" xfId="0" applyNumberFormat="1" applyFont="1" applyFill="1" applyBorder="1" applyAlignment="1" applyProtection="1">
      <alignment horizontal="left" vertical="center"/>
      <protection hidden="1"/>
    </xf>
    <xf numFmtId="174" fontId="17" fillId="53" borderId="94" xfId="0" applyNumberFormat="1" applyFont="1" applyFill="1" applyBorder="1" applyAlignment="1" applyProtection="1">
      <alignment horizontal="left" vertical="center"/>
      <protection hidden="1"/>
    </xf>
    <xf numFmtId="0" fontId="18" fillId="53" borderId="85" xfId="0" applyFont="1" applyFill="1" applyBorder="1" applyAlignment="1" applyProtection="1">
      <alignment horizontal="left" vertical="center"/>
      <protection hidden="1"/>
    </xf>
    <xf numFmtId="174" fontId="17" fillId="53" borderId="75" xfId="0" applyNumberFormat="1" applyFont="1" applyFill="1" applyBorder="1" applyAlignment="1" applyProtection="1">
      <alignment horizontal="left" vertical="center"/>
      <protection hidden="1"/>
    </xf>
    <xf numFmtId="174" fontId="18" fillId="53" borderId="66" xfId="0" applyNumberFormat="1" applyFont="1" applyFill="1" applyBorder="1" applyAlignment="1" applyProtection="1">
      <alignment horizontal="left" vertical="center"/>
      <protection hidden="1"/>
    </xf>
    <xf numFmtId="174" fontId="17" fillId="53" borderId="73" xfId="0" applyNumberFormat="1" applyFont="1" applyFill="1" applyBorder="1" applyAlignment="1" applyProtection="1">
      <alignment horizontal="left" vertical="center"/>
      <protection hidden="1"/>
    </xf>
    <xf numFmtId="174" fontId="18" fillId="53" borderId="95" xfId="0" applyNumberFormat="1" applyFont="1" applyFill="1" applyBorder="1" applyAlignment="1" applyProtection="1">
      <alignment horizontal="left" vertical="center"/>
      <protection hidden="1"/>
    </xf>
    <xf numFmtId="0" fontId="33" fillId="0" borderId="75" xfId="0" applyNumberFormat="1" applyFont="1" applyFill="1" applyBorder="1" applyAlignment="1" applyProtection="1">
      <alignment horizontal="left" vertical="center"/>
      <protection hidden="1"/>
    </xf>
    <xf numFmtId="0" fontId="33" fillId="0" borderId="67" xfId="0" applyFont="1" applyFill="1" applyBorder="1" applyAlignment="1" applyProtection="1">
      <alignment vertical="center"/>
      <protection hidden="1"/>
    </xf>
    <xf numFmtId="1" fontId="33" fillId="46" borderId="65" xfId="0" applyNumberFormat="1" applyFont="1" applyFill="1" applyBorder="1" applyAlignment="1" applyProtection="1">
      <alignment horizontal="center" vertical="center"/>
      <protection hidden="1"/>
    </xf>
    <xf numFmtId="0" fontId="18" fillId="0" borderId="77" xfId="0" applyNumberFormat="1" applyFont="1" applyFill="1" applyBorder="1" applyAlignment="1" applyProtection="1">
      <alignment horizontal="center" vertical="center"/>
      <protection hidden="1"/>
    </xf>
    <xf numFmtId="0" fontId="18" fillId="46" borderId="20" xfId="0" applyNumberFormat="1" applyFont="1" applyFill="1" applyBorder="1" applyAlignment="1" applyProtection="1">
      <alignment horizontal="center" vertical="center"/>
      <protection hidden="1"/>
    </xf>
    <xf numFmtId="3" fontId="18" fillId="46" borderId="20" xfId="0" applyNumberFormat="1" applyFont="1" applyFill="1" applyBorder="1" applyAlignment="1" applyProtection="1">
      <alignment horizontal="center" vertical="center"/>
      <protection hidden="1"/>
    </xf>
    <xf numFmtId="0" fontId="74" fillId="46" borderId="0" xfId="0" applyFont="1" applyFill="1" applyBorder="1"/>
    <xf numFmtId="164" fontId="18" fillId="46" borderId="93" xfId="1213" applyFont="1" applyFill="1" applyBorder="1" applyAlignment="1" applyProtection="1">
      <alignment horizontal="center" vertical="center"/>
      <protection hidden="1"/>
    </xf>
    <xf numFmtId="164" fontId="18" fillId="46" borderId="43" xfId="1213" applyFont="1" applyFill="1" applyBorder="1" applyAlignment="1" applyProtection="1">
      <alignment horizontal="center" vertical="center"/>
      <protection hidden="1"/>
    </xf>
    <xf numFmtId="164" fontId="18" fillId="46" borderId="43" xfId="1213" applyFont="1" applyFill="1" applyBorder="1" applyAlignment="1" applyProtection="1">
      <alignment vertical="center"/>
      <protection hidden="1"/>
    </xf>
    <xf numFmtId="164" fontId="18" fillId="46" borderId="20" xfId="1213" applyFont="1" applyFill="1" applyBorder="1" applyAlignment="1" applyProtection="1">
      <alignment vertical="center"/>
      <protection hidden="1"/>
    </xf>
    <xf numFmtId="164" fontId="18" fillId="46" borderId="10" xfId="1213" applyFont="1" applyFill="1" applyBorder="1" applyAlignment="1" applyProtection="1">
      <alignment vertical="center"/>
      <protection hidden="1"/>
    </xf>
    <xf numFmtId="164" fontId="18" fillId="46" borderId="0" xfId="1213" applyFont="1" applyFill="1" applyBorder="1" applyAlignment="1" applyProtection="1">
      <alignment vertical="center"/>
      <protection hidden="1"/>
    </xf>
    <xf numFmtId="174" fontId="37" fillId="0" borderId="64" xfId="0" quotePrefix="1" applyNumberFormat="1" applyFont="1" applyFill="1" applyBorder="1" applyAlignment="1" applyProtection="1">
      <alignment horizontal="left" vertical="center"/>
      <protection hidden="1"/>
    </xf>
    <xf numFmtId="0" fontId="38" fillId="46" borderId="43" xfId="0" applyFont="1" applyFill="1" applyBorder="1" applyAlignment="1" applyProtection="1">
      <alignment horizontal="left" vertical="center"/>
      <protection hidden="1"/>
    </xf>
    <xf numFmtId="0" fontId="37" fillId="46" borderId="64" xfId="0" applyNumberFormat="1" applyFont="1" applyFill="1" applyBorder="1" applyAlignment="1" applyProtection="1">
      <alignment horizontal="center" vertical="center"/>
      <protection hidden="1"/>
    </xf>
    <xf numFmtId="2" fontId="37" fillId="46" borderId="12" xfId="0" applyNumberFormat="1" applyFont="1" applyFill="1" applyBorder="1" applyAlignment="1" applyProtection="1">
      <alignment horizontal="center" vertical="center"/>
      <protection hidden="1"/>
    </xf>
    <xf numFmtId="165" fontId="37" fillId="46" borderId="12" xfId="1102" applyFont="1" applyFill="1" applyBorder="1" applyAlignment="1" applyProtection="1">
      <alignment horizontal="center" vertical="center"/>
      <protection hidden="1"/>
    </xf>
    <xf numFmtId="3" fontId="37" fillId="46" borderId="65" xfId="0" applyNumberFormat="1" applyFont="1" applyFill="1" applyBorder="1" applyAlignment="1" applyProtection="1">
      <alignment horizontal="center" vertical="center"/>
      <protection hidden="1"/>
    </xf>
    <xf numFmtId="165" fontId="37" fillId="46" borderId="67" xfId="1102" applyFont="1" applyFill="1" applyBorder="1" applyAlignment="1" applyProtection="1">
      <alignment horizontal="center" vertical="center"/>
      <protection hidden="1"/>
    </xf>
    <xf numFmtId="164" fontId="37" fillId="46" borderId="93" xfId="1213" applyFont="1" applyFill="1" applyBorder="1" applyAlignment="1" applyProtection="1">
      <alignment horizontal="center" vertical="center"/>
      <protection hidden="1"/>
    </xf>
    <xf numFmtId="4" fontId="37" fillId="46" borderId="64" xfId="1822" applyNumberFormat="1" applyFont="1" applyFill="1" applyBorder="1" applyAlignment="1" applyProtection="1">
      <alignment horizontal="center" vertical="center"/>
      <protection hidden="1"/>
    </xf>
    <xf numFmtId="0" fontId="38" fillId="46" borderId="0" xfId="0" applyFont="1" applyFill="1" applyBorder="1" applyAlignment="1">
      <alignment horizontal="left"/>
    </xf>
    <xf numFmtId="174" fontId="37" fillId="0" borderId="75" xfId="0" quotePrefix="1" applyNumberFormat="1" applyFont="1" applyFill="1" applyBorder="1" applyAlignment="1" applyProtection="1">
      <alignment horizontal="left" vertical="center"/>
      <protection hidden="1"/>
    </xf>
    <xf numFmtId="0" fontId="37" fillId="0" borderId="14" xfId="0" applyFont="1" applyFill="1" applyBorder="1" applyAlignment="1" applyProtection="1">
      <alignment horizontal="left" vertical="center"/>
      <protection hidden="1"/>
    </xf>
    <xf numFmtId="49" fontId="37" fillId="46" borderId="64" xfId="0" applyNumberFormat="1" applyFont="1" applyFill="1" applyBorder="1" applyAlignment="1" applyProtection="1">
      <alignment horizontal="center" vertical="center"/>
      <protection hidden="1"/>
    </xf>
    <xf numFmtId="3" fontId="37" fillId="46" borderId="65" xfId="0" applyNumberFormat="1" applyFont="1" applyFill="1" applyBorder="1" applyAlignment="1" applyProtection="1">
      <alignment vertical="center"/>
      <protection hidden="1"/>
    </xf>
    <xf numFmtId="3" fontId="18" fillId="0" borderId="77" xfId="0" applyNumberFormat="1" applyFont="1" applyFill="1" applyBorder="1" applyAlignment="1" applyProtection="1">
      <alignment vertical="center"/>
      <protection hidden="1"/>
    </xf>
    <xf numFmtId="174" fontId="17" fillId="53" borderId="57" xfId="0" applyNumberFormat="1" applyFont="1" applyFill="1" applyBorder="1" applyAlignment="1" applyProtection="1">
      <alignment horizontal="left" vertical="center"/>
      <protection hidden="1"/>
    </xf>
    <xf numFmtId="0" fontId="18" fillId="53" borderId="90" xfId="0" applyFont="1" applyFill="1" applyBorder="1" applyAlignment="1" applyProtection="1">
      <alignment horizontal="left" vertical="center"/>
      <protection hidden="1"/>
    </xf>
    <xf numFmtId="165" fontId="18" fillId="54" borderId="94" xfId="1102" applyFont="1" applyFill="1" applyBorder="1" applyAlignment="1" applyProtection="1">
      <alignment vertical="center"/>
      <protection hidden="1"/>
    </xf>
    <xf numFmtId="165" fontId="18" fillId="54" borderId="90" xfId="1102" applyFont="1" applyFill="1" applyBorder="1" applyAlignment="1" applyProtection="1">
      <alignment vertical="center"/>
      <protection hidden="1"/>
    </xf>
    <xf numFmtId="165" fontId="18" fillId="54" borderId="0" xfId="1102" applyFont="1" applyFill="1" applyBorder="1" applyAlignment="1" applyProtection="1">
      <alignment vertical="center"/>
      <protection hidden="1"/>
    </xf>
    <xf numFmtId="165" fontId="18" fillId="55" borderId="90" xfId="1102" applyFont="1" applyFill="1" applyBorder="1" applyAlignment="1" applyProtection="1">
      <alignment vertical="center"/>
      <protection hidden="1"/>
    </xf>
    <xf numFmtId="165" fontId="18" fillId="54" borderId="57" xfId="1102" applyFont="1" applyFill="1" applyBorder="1" applyAlignment="1" applyProtection="1">
      <alignment vertical="center"/>
      <protection hidden="1"/>
    </xf>
    <xf numFmtId="165" fontId="33" fillId="54" borderId="57" xfId="1102" applyFont="1" applyFill="1" applyBorder="1" applyAlignment="1" applyProtection="1">
      <alignment vertical="center"/>
      <protection hidden="1"/>
    </xf>
    <xf numFmtId="2" fontId="18" fillId="54" borderId="12" xfId="0" applyNumberFormat="1" applyFont="1" applyFill="1" applyBorder="1" applyAlignment="1" applyProtection="1">
      <alignment vertical="center"/>
      <protection hidden="1"/>
    </xf>
    <xf numFmtId="2" fontId="18" fillId="54" borderId="36" xfId="0" applyNumberFormat="1" applyFont="1" applyFill="1" applyBorder="1" applyAlignment="1" applyProtection="1">
      <alignment vertical="center"/>
      <protection hidden="1"/>
    </xf>
    <xf numFmtId="49" fontId="18" fillId="54" borderId="12" xfId="0" applyNumberFormat="1" applyFont="1" applyFill="1" applyBorder="1" applyAlignment="1" applyProtection="1">
      <alignment vertical="center"/>
      <protection hidden="1"/>
    </xf>
    <xf numFmtId="2" fontId="18" fillId="55" borderId="12" xfId="0" applyNumberFormat="1" applyFont="1" applyFill="1" applyBorder="1" applyAlignment="1" applyProtection="1">
      <alignment vertical="center"/>
      <protection hidden="1"/>
    </xf>
    <xf numFmtId="9" fontId="39" fillId="46" borderId="1" xfId="2036" applyFont="1" applyFill="1" applyBorder="1" applyAlignment="1" applyProtection="1">
      <alignment horizontal="center" vertical="center" wrapText="1"/>
      <protection hidden="1"/>
    </xf>
    <xf numFmtId="174" fontId="37" fillId="0" borderId="75" xfId="0" applyNumberFormat="1" applyFont="1" applyFill="1" applyBorder="1" applyAlignment="1" applyProtection="1">
      <alignment horizontal="left" vertical="center"/>
      <protection hidden="1"/>
    </xf>
    <xf numFmtId="0" fontId="37" fillId="46" borderId="78" xfId="0" applyNumberFormat="1" applyFont="1" applyFill="1" applyBorder="1" applyAlignment="1" applyProtection="1">
      <alignment horizontal="center" vertical="center"/>
      <protection hidden="1"/>
    </xf>
    <xf numFmtId="3" fontId="37" fillId="46" borderId="77" xfId="0" applyNumberFormat="1" applyFont="1" applyFill="1" applyBorder="1" applyAlignment="1" applyProtection="1">
      <alignment vertical="center"/>
      <protection hidden="1"/>
    </xf>
    <xf numFmtId="0" fontId="37" fillId="0" borderId="67" xfId="0" applyFont="1" applyFill="1" applyBorder="1" applyAlignment="1" applyProtection="1">
      <alignment horizontal="left" vertical="center"/>
      <protection hidden="1"/>
    </xf>
    <xf numFmtId="0" fontId="37" fillId="46" borderId="65" xfId="0" applyNumberFormat="1" applyFont="1" applyFill="1" applyBorder="1" applyAlignment="1" applyProtection="1">
      <alignment horizontal="center" vertical="center"/>
      <protection hidden="1"/>
    </xf>
    <xf numFmtId="49" fontId="37" fillId="54" borderId="12" xfId="0" applyNumberFormat="1" applyFont="1" applyFill="1" applyBorder="1" applyAlignment="1" applyProtection="1">
      <alignment vertical="center"/>
      <protection hidden="1"/>
    </xf>
    <xf numFmtId="165" fontId="37" fillId="54" borderId="0" xfId="1102" applyFont="1" applyFill="1" applyBorder="1" applyAlignment="1" applyProtection="1">
      <alignment vertical="center"/>
      <protection hidden="1"/>
    </xf>
    <xf numFmtId="0" fontId="75" fillId="46" borderId="0" xfId="0" applyFont="1" applyFill="1" applyBorder="1"/>
    <xf numFmtId="0" fontId="37" fillId="0" borderId="73" xfId="0" applyNumberFormat="1" applyFont="1" applyFill="1" applyBorder="1" applyAlignment="1" applyProtection="1">
      <alignment horizontal="left" vertical="center"/>
      <protection hidden="1"/>
    </xf>
    <xf numFmtId="0" fontId="37" fillId="46" borderId="89" xfId="0" applyFont="1" applyFill="1" applyBorder="1" applyAlignment="1" applyProtection="1">
      <alignment vertical="center"/>
      <protection hidden="1"/>
    </xf>
    <xf numFmtId="1" fontId="37" fillId="0" borderId="77" xfId="0" applyNumberFormat="1" applyFont="1" applyFill="1" applyBorder="1" applyAlignment="1" applyProtection="1">
      <alignment horizontal="center" vertical="center"/>
      <protection hidden="1"/>
    </xf>
    <xf numFmtId="2" fontId="37" fillId="0" borderId="36" xfId="0" applyNumberFormat="1" applyFont="1" applyFill="1" applyBorder="1" applyAlignment="1" applyProtection="1">
      <alignment vertical="center"/>
      <protection hidden="1"/>
    </xf>
    <xf numFmtId="165" fontId="37" fillId="54" borderId="90" xfId="1102" applyFont="1" applyFill="1" applyBorder="1" applyAlignment="1" applyProtection="1">
      <alignment vertical="center"/>
      <protection hidden="1"/>
    </xf>
    <xf numFmtId="0" fontId="38" fillId="46" borderId="0" xfId="0" applyFont="1" applyFill="1" applyBorder="1"/>
    <xf numFmtId="0" fontId="37" fillId="46" borderId="14" xfId="0" applyFont="1" applyFill="1" applyBorder="1" applyAlignment="1" applyProtection="1">
      <alignment horizontal="left" vertical="center"/>
      <protection hidden="1"/>
    </xf>
    <xf numFmtId="2" fontId="37" fillId="0" borderId="77" xfId="0" applyNumberFormat="1" applyFont="1" applyFill="1" applyBorder="1" applyAlignment="1" applyProtection="1">
      <alignment vertical="center"/>
      <protection hidden="1"/>
    </xf>
    <xf numFmtId="4" fontId="18" fillId="46" borderId="25" xfId="1822" applyNumberFormat="1" applyFont="1" applyFill="1" applyBorder="1" applyAlignment="1" applyProtection="1">
      <alignment horizontal="center" vertical="center" wrapText="1"/>
      <protection hidden="1"/>
    </xf>
    <xf numFmtId="4" fontId="18" fillId="46" borderId="25" xfId="1822" applyNumberFormat="1" applyFont="1" applyFill="1" applyBorder="1" applyAlignment="1" applyProtection="1">
      <alignment horizontal="left" vertical="center" wrapText="1"/>
      <protection hidden="1"/>
    </xf>
    <xf numFmtId="4" fontId="18" fillId="46" borderId="96" xfId="1822" applyNumberFormat="1" applyFont="1" applyFill="1" applyBorder="1" applyAlignment="1" applyProtection="1">
      <alignment horizontal="center" vertical="center" wrapText="1"/>
      <protection hidden="1"/>
    </xf>
    <xf numFmtId="174" fontId="22" fillId="46" borderId="10" xfId="0" applyNumberFormat="1" applyFont="1" applyFill="1" applyBorder="1" applyAlignment="1" applyProtection="1">
      <alignment horizontal="left" vertical="center"/>
      <protection hidden="1"/>
    </xf>
    <xf numFmtId="174" fontId="22" fillId="46" borderId="86" xfId="0" applyNumberFormat="1" applyFont="1" applyFill="1" applyBorder="1" applyAlignment="1" applyProtection="1">
      <alignment horizontal="left" vertical="center"/>
      <protection hidden="1"/>
    </xf>
    <xf numFmtId="174" fontId="76" fillId="0" borderId="75" xfId="0" applyNumberFormat="1" applyFont="1" applyFill="1" applyBorder="1" applyAlignment="1" applyProtection="1">
      <alignment horizontal="left" vertical="center"/>
      <protection locked="0" hidden="1"/>
    </xf>
    <xf numFmtId="0" fontId="76" fillId="0" borderId="12" xfId="0" applyFont="1" applyBorder="1" applyProtection="1">
      <protection locked="0" hidden="1"/>
    </xf>
    <xf numFmtId="0" fontId="76" fillId="0" borderId="12" xfId="0" applyFont="1" applyBorder="1" applyProtection="1">
      <protection hidden="1"/>
    </xf>
    <xf numFmtId="164" fontId="76" fillId="0" borderId="12" xfId="1213" applyFont="1" applyBorder="1" applyProtection="1">
      <protection hidden="1"/>
    </xf>
    <xf numFmtId="0" fontId="37" fillId="0" borderId="20" xfId="0" applyFont="1" applyFill="1" applyBorder="1" applyAlignment="1" applyProtection="1">
      <alignment horizontal="left" vertical="center"/>
      <protection hidden="1"/>
    </xf>
    <xf numFmtId="0" fontId="37" fillId="46" borderId="82" xfId="0" applyNumberFormat="1" applyFont="1" applyFill="1" applyBorder="1" applyAlignment="1" applyProtection="1">
      <alignment horizontal="center" vertical="center"/>
      <protection hidden="1"/>
    </xf>
    <xf numFmtId="3" fontId="37" fillId="46" borderId="83" xfId="0" applyNumberFormat="1" applyFont="1" applyFill="1" applyBorder="1" applyAlignment="1" applyProtection="1">
      <alignment vertical="center"/>
      <protection hidden="1"/>
    </xf>
    <xf numFmtId="0" fontId="37" fillId="46" borderId="66" xfId="0" applyFont="1" applyFill="1" applyBorder="1" applyAlignment="1" applyProtection="1">
      <alignment vertical="center"/>
      <protection hidden="1"/>
    </xf>
    <xf numFmtId="1" fontId="37" fillId="46" borderId="43" xfId="0" applyNumberFormat="1" applyFont="1" applyFill="1" applyBorder="1" applyAlignment="1" applyProtection="1">
      <alignment horizontal="center" vertical="center"/>
      <protection hidden="1"/>
    </xf>
    <xf numFmtId="165" fontId="67" fillId="54" borderId="0" xfId="1102" applyFont="1" applyFill="1" applyBorder="1" applyAlignment="1" applyProtection="1">
      <alignment vertical="center"/>
      <protection hidden="1"/>
    </xf>
    <xf numFmtId="0" fontId="37" fillId="0" borderId="64" xfId="0" applyNumberFormat="1" applyFont="1" applyFill="1" applyBorder="1" applyAlignment="1" applyProtection="1">
      <alignment horizontal="left" vertical="center"/>
      <protection hidden="1"/>
    </xf>
    <xf numFmtId="0" fontId="37" fillId="0" borderId="75" xfId="0" applyNumberFormat="1" applyFont="1" applyFill="1" applyBorder="1" applyAlignment="1" applyProtection="1">
      <alignment horizontal="left" vertical="center"/>
      <protection hidden="1"/>
    </xf>
    <xf numFmtId="1" fontId="37" fillId="46" borderId="65" xfId="0" applyNumberFormat="1" applyFont="1" applyFill="1" applyBorder="1" applyAlignment="1" applyProtection="1">
      <alignment horizontal="center" vertical="center"/>
      <protection hidden="1"/>
    </xf>
    <xf numFmtId="165" fontId="36" fillId="0" borderId="90" xfId="1102" applyFont="1" applyBorder="1" applyAlignment="1">
      <alignment horizontal="center"/>
    </xf>
    <xf numFmtId="0" fontId="17" fillId="0" borderId="73" xfId="0" quotePrefix="1" applyNumberFormat="1" applyFont="1" applyFill="1" applyBorder="1" applyAlignment="1" applyProtection="1">
      <alignment horizontal="left" vertical="center"/>
      <protection hidden="1"/>
    </xf>
    <xf numFmtId="0" fontId="11" fillId="0" borderId="0" xfId="0" applyFont="1"/>
    <xf numFmtId="2" fontId="36" fillId="0" borderId="90" xfId="1825" applyNumberFormat="1" applyFont="1" applyBorder="1" applyAlignment="1">
      <alignment horizontal="center"/>
    </xf>
    <xf numFmtId="0" fontId="260" fillId="0" borderId="90" xfId="1823" applyFont="1" applyFill="1" applyBorder="1" applyAlignment="1">
      <alignment horizontal="center"/>
    </xf>
    <xf numFmtId="49" fontId="36" fillId="0" borderId="90" xfId="1825" applyNumberFormat="1" applyFont="1" applyBorder="1" applyAlignment="1">
      <alignment horizontal="left"/>
    </xf>
    <xf numFmtId="49" fontId="36" fillId="0" borderId="90" xfId="1825" applyNumberFormat="1" applyFont="1" applyBorder="1" applyAlignment="1">
      <alignment horizontal="center"/>
    </xf>
    <xf numFmtId="0" fontId="37" fillId="46" borderId="80" xfId="0" applyNumberFormat="1" applyFont="1" applyFill="1" applyBorder="1" applyAlignment="1" applyProtection="1">
      <alignment horizontal="center" vertical="center"/>
      <protection hidden="1"/>
    </xf>
    <xf numFmtId="3" fontId="15" fillId="0" borderId="0" xfId="1824" applyNumberFormat="1" applyFont="1" applyFill="1" applyBorder="1" applyAlignment="1">
      <alignment horizontal="center"/>
    </xf>
    <xf numFmtId="0" fontId="37" fillId="0" borderId="64" xfId="0" quotePrefix="1" applyNumberFormat="1" applyFont="1" applyFill="1" applyBorder="1" applyAlignment="1" applyProtection="1">
      <alignment horizontal="left" vertical="center"/>
      <protection hidden="1"/>
    </xf>
    <xf numFmtId="0" fontId="261" fillId="0" borderId="67" xfId="0" applyFont="1" applyFill="1" applyBorder="1" applyAlignment="1" applyProtection="1">
      <alignment horizontal="left" vertical="center"/>
      <protection hidden="1"/>
    </xf>
    <xf numFmtId="0" fontId="37" fillId="0" borderId="75" xfId="2036" quotePrefix="1" applyNumberFormat="1" applyFont="1" applyFill="1" applyBorder="1" applyAlignment="1" applyProtection="1">
      <alignment horizontal="left" vertical="center"/>
      <protection hidden="1"/>
    </xf>
    <xf numFmtId="49" fontId="15" fillId="0" borderId="90" xfId="1825" applyNumberFormat="1" applyFont="1" applyFill="1" applyBorder="1" applyAlignment="1">
      <alignment horizontal="center"/>
    </xf>
    <xf numFmtId="173" fontId="15" fillId="0" borderId="0" xfId="1825" applyNumberFormat="1" applyFont="1" applyFill="1" applyBorder="1" applyAlignment="1">
      <alignment horizontal="center"/>
    </xf>
    <xf numFmtId="0" fontId="15" fillId="0" borderId="90" xfId="1825" applyFont="1" applyBorder="1"/>
    <xf numFmtId="0" fontId="15" fillId="0" borderId="90" xfId="1825" applyFont="1" applyBorder="1" applyAlignment="1">
      <alignment horizontal="center"/>
    </xf>
    <xf numFmtId="2" fontId="15" fillId="0" borderId="90" xfId="1825" applyNumberFormat="1" applyFont="1" applyBorder="1" applyAlignment="1">
      <alignment horizontal="center"/>
    </xf>
    <xf numFmtId="174" fontId="15" fillId="0" borderId="0" xfId="1825" applyNumberFormat="1" applyFont="1" applyFill="1" applyBorder="1" applyAlignment="1">
      <alignment horizontal="center"/>
    </xf>
    <xf numFmtId="174" fontId="17" fillId="0" borderId="73" xfId="0" quotePrefix="1" applyNumberFormat="1" applyFont="1" applyFill="1" applyBorder="1" applyAlignment="1" applyProtection="1">
      <alignment horizontal="left" vertical="center"/>
      <protection hidden="1"/>
    </xf>
    <xf numFmtId="49" fontId="36" fillId="0" borderId="90" xfId="1825" applyNumberFormat="1" applyFont="1" applyFill="1" applyBorder="1" applyAlignment="1">
      <alignment horizontal="center"/>
    </xf>
    <xf numFmtId="173" fontId="36" fillId="0" borderId="0" xfId="1825" applyNumberFormat="1" applyFont="1" applyFill="1" applyBorder="1" applyAlignment="1">
      <alignment horizontal="center"/>
    </xf>
    <xf numFmtId="0" fontId="36" fillId="0" borderId="90" xfId="1825" applyFont="1" applyBorder="1"/>
    <xf numFmtId="0" fontId="36" fillId="0" borderId="90" xfId="1825" applyFont="1" applyBorder="1" applyAlignment="1">
      <alignment horizontal="center"/>
    </xf>
    <xf numFmtId="3" fontId="15" fillId="0" borderId="0" xfId="1825" applyNumberFormat="1" applyFont="1" applyFill="1" applyBorder="1" applyAlignment="1">
      <alignment horizontal="center"/>
    </xf>
    <xf numFmtId="49" fontId="36" fillId="0" borderId="0" xfId="1825" applyNumberFormat="1" applyFont="1" applyBorder="1" applyAlignment="1">
      <alignment horizontal="center"/>
    </xf>
    <xf numFmtId="173" fontId="15" fillId="0" borderId="90" xfId="1825" applyNumberFormat="1" applyFont="1" applyFill="1" applyBorder="1" applyAlignment="1">
      <alignment horizontal="center"/>
    </xf>
    <xf numFmtId="40" fontId="36" fillId="0" borderId="90" xfId="1825" applyNumberFormat="1" applyFont="1" applyBorder="1" applyAlignment="1">
      <alignment horizontal="center"/>
    </xf>
    <xf numFmtId="2" fontId="15" fillId="0" borderId="57" xfId="1825" applyNumberFormat="1" applyFont="1" applyBorder="1" applyAlignment="1">
      <alignment horizontal="center"/>
    </xf>
    <xf numFmtId="2" fontId="36" fillId="0" borderId="90" xfId="1139" applyNumberFormat="1" applyFont="1" applyBorder="1" applyAlignment="1">
      <alignment horizontal="right"/>
    </xf>
    <xf numFmtId="165" fontId="15" fillId="0" borderId="79" xfId="1102" applyFont="1" applyBorder="1" applyAlignment="1">
      <alignment horizontal="center"/>
    </xf>
    <xf numFmtId="2" fontId="18" fillId="0" borderId="12" xfId="0" applyNumberFormat="1" applyFont="1" applyFill="1" applyBorder="1" applyAlignment="1" applyProtection="1">
      <alignment horizontal="center" vertical="center"/>
      <protection hidden="1"/>
    </xf>
    <xf numFmtId="165" fontId="37" fillId="0" borderId="12" xfId="1102" applyFont="1" applyFill="1" applyBorder="1" applyAlignment="1" applyProtection="1">
      <alignment horizontal="center" vertical="center"/>
      <protection hidden="1"/>
    </xf>
    <xf numFmtId="0" fontId="36" fillId="0" borderId="0" xfId="0" applyFont="1"/>
    <xf numFmtId="4" fontId="8" fillId="46" borderId="0" xfId="1517" applyNumberFormat="1" applyFill="1" applyBorder="1" applyAlignment="1" applyProtection="1">
      <alignment vertical="center"/>
      <protection hidden="1"/>
    </xf>
    <xf numFmtId="174" fontId="262" fillId="0" borderId="75" xfId="0" quotePrefix="1" applyNumberFormat="1" applyFont="1" applyFill="1" applyBorder="1" applyAlignment="1" applyProtection="1">
      <alignment horizontal="left" vertical="center"/>
      <protection hidden="1"/>
    </xf>
    <xf numFmtId="4" fontId="37" fillId="46" borderId="65" xfId="1822" applyNumberFormat="1" applyFont="1" applyFill="1" applyBorder="1" applyAlignment="1" applyProtection="1">
      <alignment horizontal="center" vertical="center"/>
      <protection hidden="1"/>
    </xf>
    <xf numFmtId="4" fontId="37" fillId="46" borderId="67" xfId="1822" applyNumberFormat="1" applyFont="1" applyFill="1" applyBorder="1" applyAlignment="1" applyProtection="1">
      <alignment horizontal="center" vertical="center"/>
      <protection hidden="1"/>
    </xf>
    <xf numFmtId="165" fontId="262" fillId="46" borderId="12" xfId="1102" applyFont="1" applyFill="1" applyBorder="1" applyAlignment="1" applyProtection="1">
      <alignment horizontal="center" vertical="center"/>
      <protection hidden="1"/>
    </xf>
    <xf numFmtId="165" fontId="262" fillId="46" borderId="67" xfId="1102" applyFont="1" applyFill="1" applyBorder="1" applyAlignment="1" applyProtection="1">
      <alignment horizontal="center" vertical="center"/>
      <protection hidden="1"/>
    </xf>
    <xf numFmtId="4" fontId="262" fillId="46" borderId="65" xfId="1822" applyNumberFormat="1" applyFont="1" applyFill="1" applyBorder="1" applyAlignment="1" applyProtection="1">
      <alignment horizontal="center" vertical="center"/>
      <protection hidden="1"/>
    </xf>
    <xf numFmtId="4" fontId="262" fillId="46" borderId="67" xfId="1822" applyNumberFormat="1" applyFont="1" applyFill="1" applyBorder="1" applyAlignment="1" applyProtection="1">
      <alignment horizontal="center" vertical="center"/>
      <protection hidden="1"/>
    </xf>
    <xf numFmtId="0" fontId="263" fillId="46" borderId="0" xfId="0" applyFont="1" applyFill="1" applyBorder="1"/>
    <xf numFmtId="165" fontId="15" fillId="89" borderId="90" xfId="1102" applyFont="1" applyFill="1" applyBorder="1" applyAlignment="1">
      <alignment horizontal="center"/>
    </xf>
    <xf numFmtId="0" fontId="0" fillId="89" borderId="0" xfId="0" applyFill="1"/>
    <xf numFmtId="0" fontId="19" fillId="0" borderId="90" xfId="1824" applyFont="1" applyBorder="1" applyAlignment="1">
      <alignment horizontal="center"/>
    </xf>
    <xf numFmtId="0" fontId="19" fillId="0" borderId="57" xfId="1824" applyNumberFormat="1" applyFont="1" applyBorder="1" applyAlignment="1">
      <alignment horizontal="center"/>
    </xf>
    <xf numFmtId="0" fontId="19" fillId="0" borderId="57" xfId="1824" applyFont="1" applyBorder="1"/>
    <xf numFmtId="49" fontId="19" fillId="0" borderId="90" xfId="1192" applyNumberFormat="1" applyFont="1" applyBorder="1" applyAlignment="1">
      <alignment horizontal="center"/>
    </xf>
    <xf numFmtId="40" fontId="15" fillId="0" borderId="57" xfId="1824" applyNumberFormat="1" applyFont="1" applyBorder="1" applyAlignment="1">
      <alignment horizontal="center"/>
    </xf>
    <xf numFmtId="165" fontId="15" fillId="0" borderId="57" xfId="1102" applyFont="1" applyBorder="1" applyAlignment="1">
      <alignment horizontal="center"/>
    </xf>
    <xf numFmtId="0" fontId="19" fillId="0" borderId="98" xfId="1824" applyFont="1" applyBorder="1" applyAlignment="1">
      <alignment horizontal="center"/>
    </xf>
    <xf numFmtId="49" fontId="19" fillId="0" borderId="98" xfId="1824" applyNumberFormat="1" applyFont="1" applyBorder="1" applyAlignment="1">
      <alignment horizontal="center"/>
    </xf>
    <xf numFmtId="0" fontId="19" fillId="0" borderId="58" xfId="1824" applyNumberFormat="1" applyFont="1" applyBorder="1" applyAlignment="1">
      <alignment horizontal="center"/>
    </xf>
    <xf numFmtId="0" fontId="19" fillId="0" borderId="58" xfId="1824" applyFont="1" applyBorder="1" applyAlignment="1">
      <alignment horizontal="center"/>
    </xf>
    <xf numFmtId="40" fontId="15" fillId="0" borderId="58" xfId="1824" applyNumberFormat="1" applyFont="1" applyBorder="1" applyAlignment="1">
      <alignment horizontal="center"/>
    </xf>
    <xf numFmtId="165" fontId="15" fillId="0" borderId="58" xfId="1102" applyFont="1" applyBorder="1" applyAlignment="1">
      <alignment horizontal="center"/>
    </xf>
    <xf numFmtId="0" fontId="37" fillId="46" borderId="76" xfId="0" applyFont="1" applyFill="1" applyBorder="1" applyAlignment="1" applyProtection="1">
      <alignment horizontal="left" vertical="center"/>
      <protection hidden="1"/>
    </xf>
    <xf numFmtId="0" fontId="37" fillId="46" borderId="14" xfId="1822" applyFont="1" applyFill="1" applyBorder="1" applyAlignment="1" applyProtection="1">
      <alignment horizontal="left" vertical="center"/>
      <protection hidden="1"/>
    </xf>
    <xf numFmtId="4" fontId="18" fillId="46" borderId="0" xfId="0" quotePrefix="1" applyNumberFormat="1" applyFont="1" applyFill="1" applyBorder="1" applyAlignment="1" applyProtection="1">
      <alignment vertical="center"/>
      <protection hidden="1"/>
    </xf>
    <xf numFmtId="0" fontId="4" fillId="46" borderId="25" xfId="0" applyFont="1" applyFill="1" applyBorder="1" applyAlignment="1" applyProtection="1">
      <alignment horizontal="center"/>
      <protection hidden="1"/>
    </xf>
    <xf numFmtId="0" fontId="37" fillId="46" borderId="67" xfId="0" applyFont="1" applyFill="1" applyBorder="1" applyAlignment="1" applyProtection="1">
      <alignment horizontal="left" vertical="center"/>
      <protection hidden="1"/>
    </xf>
    <xf numFmtId="2" fontId="37" fillId="54" borderId="12" xfId="0" applyNumberFormat="1" applyFont="1" applyFill="1" applyBorder="1" applyAlignment="1" applyProtection="1">
      <alignment vertical="center"/>
      <protection hidden="1"/>
    </xf>
    <xf numFmtId="0" fontId="11" fillId="89" borderId="0" xfId="0" applyFont="1" applyFill="1"/>
    <xf numFmtId="0" fontId="37" fillId="0" borderId="89" xfId="0" applyFont="1" applyFill="1" applyBorder="1" applyAlignment="1" applyProtection="1">
      <alignment vertical="center"/>
      <protection hidden="1"/>
    </xf>
    <xf numFmtId="165" fontId="37" fillId="55" borderId="90" xfId="1102" applyFont="1" applyFill="1" applyBorder="1" applyAlignment="1" applyProtection="1">
      <alignment vertical="center"/>
      <protection hidden="1"/>
    </xf>
    <xf numFmtId="174" fontId="32" fillId="0" borderId="75" xfId="0" quotePrefix="1" applyNumberFormat="1" applyFont="1" applyFill="1" applyBorder="1" applyAlignment="1" applyProtection="1">
      <alignment horizontal="left" vertical="center"/>
      <protection hidden="1"/>
    </xf>
    <xf numFmtId="0" fontId="18" fillId="54" borderId="90" xfId="0" applyFont="1" applyFill="1" applyBorder="1" applyAlignment="1" applyProtection="1">
      <protection hidden="1"/>
    </xf>
    <xf numFmtId="0" fontId="37" fillId="46" borderId="67" xfId="0" applyFont="1" applyFill="1" applyBorder="1" applyAlignment="1" applyProtection="1">
      <alignment vertical="center"/>
      <protection hidden="1"/>
    </xf>
    <xf numFmtId="4" fontId="69" fillId="0" borderId="14" xfId="0" applyNumberFormat="1" applyFont="1" applyBorder="1" applyProtection="1">
      <protection hidden="1"/>
    </xf>
    <xf numFmtId="2" fontId="262" fillId="46" borderId="12" xfId="0" applyNumberFormat="1" applyFont="1" applyFill="1" applyBorder="1" applyAlignment="1" applyProtection="1">
      <alignment horizontal="center" vertical="center"/>
      <protection hidden="1"/>
    </xf>
    <xf numFmtId="164" fontId="262" fillId="46" borderId="93" xfId="1213" applyFont="1" applyFill="1" applyBorder="1" applyAlignment="1" applyProtection="1">
      <alignment horizontal="center" vertical="center"/>
      <protection hidden="1"/>
    </xf>
    <xf numFmtId="0" fontId="283" fillId="0" borderId="90" xfId="0" applyFont="1" applyBorder="1" applyAlignment="1">
      <alignment horizontal="center"/>
    </xf>
    <xf numFmtId="0" fontId="0" fillId="0" borderId="90" xfId="0" applyBorder="1"/>
    <xf numFmtId="0" fontId="19" fillId="0" borderId="90" xfId="1824" applyNumberFormat="1" applyFont="1" applyBorder="1" applyAlignment="1">
      <alignment horizontal="center"/>
    </xf>
    <xf numFmtId="0" fontId="19" fillId="0" borderId="98" xfId="1824" applyNumberFormat="1" applyFont="1" applyBorder="1" applyAlignment="1">
      <alignment horizontal="center"/>
    </xf>
    <xf numFmtId="0" fontId="4" fillId="0" borderId="0" xfId="0" applyNumberFormat="1" applyFont="1"/>
    <xf numFmtId="165" fontId="15" fillId="0" borderId="97" xfId="1102" applyFont="1" applyFill="1" applyBorder="1" applyAlignment="1">
      <alignment horizontal="center"/>
    </xf>
    <xf numFmtId="0" fontId="4" fillId="0" borderId="0" xfId="0" applyFont="1" applyFill="1"/>
    <xf numFmtId="0" fontId="0" fillId="0" borderId="0" xfId="0" applyFill="1"/>
    <xf numFmtId="165" fontId="15" fillId="0" borderId="98" xfId="1102" applyFont="1" applyFill="1" applyBorder="1" applyAlignment="1">
      <alignment horizontal="center"/>
    </xf>
    <xf numFmtId="165" fontId="15" fillId="0" borderId="90" xfId="1102" applyFont="1" applyFill="1" applyBorder="1" applyAlignment="1">
      <alignment horizontal="center"/>
    </xf>
    <xf numFmtId="0" fontId="11" fillId="0" borderId="0" xfId="0" applyFont="1" applyFill="1"/>
    <xf numFmtId="0" fontId="15" fillId="0" borderId="0" xfId="0" applyFont="1" applyFill="1"/>
    <xf numFmtId="0" fontId="36" fillId="0" borderId="0" xfId="0" applyFont="1" applyFill="1"/>
    <xf numFmtId="0" fontId="0" fillId="89" borderId="90" xfId="0" applyFill="1" applyBorder="1"/>
    <xf numFmtId="49" fontId="15" fillId="89" borderId="90" xfId="1825" applyNumberFormat="1" applyFont="1" applyFill="1" applyBorder="1" applyAlignment="1">
      <alignment horizontal="center"/>
    </xf>
    <xf numFmtId="0" fontId="15" fillId="89" borderId="90" xfId="1825" applyFont="1" applyFill="1" applyBorder="1"/>
    <xf numFmtId="0" fontId="15" fillId="89" borderId="90" xfId="1825" applyFont="1" applyFill="1" applyBorder="1" applyAlignment="1">
      <alignment horizontal="center"/>
    </xf>
    <xf numFmtId="2" fontId="15" fillId="89" borderId="90" xfId="1825" applyNumberFormat="1" applyFont="1" applyFill="1" applyBorder="1" applyAlignment="1">
      <alignment horizontal="center"/>
    </xf>
    <xf numFmtId="3" fontId="18" fillId="0" borderId="65" xfId="0" applyNumberFormat="1" applyFont="1" applyFill="1" applyBorder="1" applyAlignment="1" applyProtection="1">
      <alignment vertical="center"/>
      <protection hidden="1"/>
    </xf>
    <xf numFmtId="165" fontId="18" fillId="0" borderId="12" xfId="1102" applyFont="1" applyFill="1" applyBorder="1" applyAlignment="1" applyProtection="1">
      <alignment horizontal="center" vertical="center"/>
      <protection hidden="1"/>
    </xf>
    <xf numFmtId="165" fontId="18" fillId="0" borderId="67" xfId="1102" applyFont="1" applyFill="1" applyBorder="1" applyAlignment="1" applyProtection="1">
      <alignment horizontal="center" vertical="center"/>
      <protection hidden="1"/>
    </xf>
    <xf numFmtId="2" fontId="37" fillId="0" borderId="12" xfId="0" applyNumberFormat="1" applyFont="1" applyFill="1" applyBorder="1" applyAlignment="1" applyProtection="1">
      <alignment horizontal="center" vertical="center"/>
      <protection hidden="1"/>
    </xf>
    <xf numFmtId="165" fontId="37" fillId="0" borderId="67" xfId="1102" applyFont="1" applyFill="1" applyBorder="1" applyAlignment="1" applyProtection="1">
      <alignment horizontal="center" vertical="center"/>
      <protection hidden="1"/>
    </xf>
    <xf numFmtId="49" fontId="18" fillId="0" borderId="10" xfId="0" applyNumberFormat="1" applyFont="1" applyFill="1" applyBorder="1" applyAlignment="1" applyProtection="1">
      <alignment vertical="center"/>
      <protection hidden="1"/>
    </xf>
    <xf numFmtId="49" fontId="18" fillId="0" borderId="0" xfId="0" applyNumberFormat="1" applyFont="1" applyFill="1" applyBorder="1" applyAlignment="1" applyProtection="1">
      <alignment vertical="center"/>
      <protection hidden="1"/>
    </xf>
    <xf numFmtId="165" fontId="18" fillId="0" borderId="0" xfId="1102" applyFont="1" applyFill="1" applyBorder="1" applyAlignment="1" applyProtection="1">
      <alignment vertical="center"/>
      <protection hidden="1"/>
    </xf>
    <xf numFmtId="165" fontId="18" fillId="0" borderId="43" xfId="1102" applyFont="1" applyFill="1" applyBorder="1" applyAlignment="1" applyProtection="1">
      <alignment horizontal="center" vertical="center"/>
      <protection hidden="1"/>
    </xf>
    <xf numFmtId="3" fontId="37" fillId="0" borderId="65" xfId="0" applyNumberFormat="1" applyFont="1" applyFill="1" applyBorder="1" applyAlignment="1" applyProtection="1">
      <alignment vertical="center"/>
      <protection hidden="1"/>
    </xf>
    <xf numFmtId="49" fontId="18" fillId="0" borderId="12" xfId="0" applyNumberFormat="1" applyFont="1" applyFill="1" applyBorder="1" applyAlignment="1" applyProtection="1">
      <alignment vertical="center"/>
      <protection hidden="1"/>
    </xf>
    <xf numFmtId="49" fontId="37" fillId="0" borderId="12" xfId="0" applyNumberFormat="1" applyFont="1" applyFill="1" applyBorder="1" applyAlignment="1" applyProtection="1">
      <alignment vertical="center"/>
      <protection hidden="1"/>
    </xf>
    <xf numFmtId="165" fontId="18" fillId="0" borderId="43" xfId="1102" applyFont="1" applyFill="1" applyBorder="1" applyAlignment="1" applyProtection="1">
      <alignment vertical="center"/>
      <protection hidden="1"/>
    </xf>
    <xf numFmtId="1" fontId="18" fillId="0" borderId="43" xfId="0" applyNumberFormat="1" applyFont="1" applyFill="1" applyBorder="1" applyAlignment="1" applyProtection="1">
      <alignment vertical="center"/>
      <protection hidden="1"/>
    </xf>
    <xf numFmtId="1" fontId="18" fillId="0" borderId="12" xfId="0" applyNumberFormat="1" applyFont="1" applyFill="1" applyBorder="1" applyAlignment="1" applyProtection="1">
      <alignment vertical="center"/>
      <protection hidden="1"/>
    </xf>
    <xf numFmtId="165" fontId="18" fillId="0" borderId="10" xfId="1102" applyFont="1" applyFill="1" applyBorder="1" applyAlignment="1" applyProtection="1">
      <alignment vertical="center"/>
      <protection hidden="1"/>
    </xf>
    <xf numFmtId="2" fontId="18" fillId="0" borderId="43" xfId="0" applyNumberFormat="1" applyFont="1" applyFill="1" applyBorder="1" applyAlignment="1" applyProtection="1">
      <alignment vertical="center"/>
      <protection hidden="1"/>
    </xf>
    <xf numFmtId="3" fontId="18" fillId="0" borderId="43" xfId="0" applyNumberFormat="1" applyFont="1" applyFill="1" applyBorder="1" applyAlignment="1" applyProtection="1">
      <alignment vertical="center"/>
      <protection hidden="1"/>
    </xf>
    <xf numFmtId="1" fontId="37" fillId="0" borderId="12" xfId="0" applyNumberFormat="1" applyFont="1" applyFill="1" applyBorder="1" applyAlignment="1" applyProtection="1">
      <alignment vertical="center"/>
      <protection hidden="1"/>
    </xf>
    <xf numFmtId="2" fontId="37" fillId="0" borderId="12" xfId="0" applyNumberFormat="1" applyFont="1" applyFill="1" applyBorder="1" applyAlignment="1" applyProtection="1">
      <alignment vertical="center"/>
      <protection hidden="1"/>
    </xf>
    <xf numFmtId="1" fontId="18" fillId="0" borderId="65" xfId="0" applyNumberFormat="1" applyFont="1" applyFill="1" applyBorder="1" applyAlignment="1" applyProtection="1">
      <alignment vertical="center"/>
      <protection hidden="1"/>
    </xf>
    <xf numFmtId="165" fontId="33" fillId="0" borderId="12" xfId="1102" applyFont="1" applyFill="1" applyBorder="1" applyAlignment="1" applyProtection="1">
      <alignment horizontal="center" vertical="center"/>
      <protection hidden="1"/>
    </xf>
    <xf numFmtId="2" fontId="33" fillId="0" borderId="65" xfId="0" applyNumberFormat="1" applyFont="1" applyFill="1" applyBorder="1" applyAlignment="1" applyProtection="1">
      <alignment vertical="center"/>
      <protection hidden="1"/>
    </xf>
    <xf numFmtId="165" fontId="33" fillId="0" borderId="67" xfId="1102" applyFont="1" applyFill="1" applyBorder="1" applyAlignment="1" applyProtection="1">
      <alignment horizontal="center" vertical="center"/>
      <protection hidden="1"/>
    </xf>
    <xf numFmtId="2" fontId="37" fillId="0" borderId="43" xfId="0" applyNumberFormat="1" applyFont="1" applyFill="1" applyBorder="1" applyAlignment="1" applyProtection="1">
      <alignment vertical="center"/>
      <protection hidden="1"/>
    </xf>
    <xf numFmtId="165" fontId="18" fillId="0" borderId="14" xfId="1102" applyFont="1" applyFill="1" applyBorder="1" applyAlignment="1" applyProtection="1">
      <alignment horizontal="center" vertical="center"/>
      <protection hidden="1"/>
    </xf>
    <xf numFmtId="2" fontId="18" fillId="0" borderId="65" xfId="0" applyNumberFormat="1" applyFont="1" applyFill="1" applyBorder="1" applyAlignment="1" applyProtection="1">
      <alignment vertical="center"/>
      <protection hidden="1"/>
    </xf>
    <xf numFmtId="2" fontId="18" fillId="0" borderId="77" xfId="0" applyNumberFormat="1" applyFont="1" applyFill="1" applyBorder="1" applyAlignment="1" applyProtection="1">
      <alignment vertical="center"/>
      <protection hidden="1"/>
    </xf>
    <xf numFmtId="2" fontId="33" fillId="0" borderId="12" xfId="0" applyNumberFormat="1" applyFont="1" applyFill="1" applyBorder="1" applyAlignment="1" applyProtection="1">
      <alignment horizontal="center" vertical="center"/>
      <protection hidden="1"/>
    </xf>
    <xf numFmtId="2" fontId="18" fillId="0" borderId="43" xfId="0" applyNumberFormat="1" applyFont="1" applyFill="1" applyBorder="1" applyAlignment="1" applyProtection="1">
      <alignment horizontal="center" vertical="center"/>
      <protection hidden="1"/>
    </xf>
    <xf numFmtId="3" fontId="18" fillId="0" borderId="83" xfId="0" applyNumberFormat="1" applyFont="1" applyFill="1" applyBorder="1" applyAlignment="1" applyProtection="1">
      <alignment vertical="center"/>
      <protection hidden="1"/>
    </xf>
    <xf numFmtId="0" fontId="262" fillId="46" borderId="76" xfId="0" applyFont="1" applyFill="1" applyBorder="1" applyAlignment="1" applyProtection="1">
      <alignment horizontal="left" vertical="center"/>
      <protection hidden="1"/>
    </xf>
    <xf numFmtId="0" fontId="262" fillId="46" borderId="80" xfId="0" applyNumberFormat="1" applyFont="1" applyFill="1" applyBorder="1" applyAlignment="1" applyProtection="1">
      <alignment horizontal="center" vertical="center"/>
      <protection hidden="1"/>
    </xf>
    <xf numFmtId="3" fontId="262" fillId="46" borderId="65" xfId="0" applyNumberFormat="1" applyFont="1" applyFill="1" applyBorder="1" applyAlignment="1" applyProtection="1">
      <alignment horizontal="center" vertical="center"/>
      <protection hidden="1"/>
    </xf>
    <xf numFmtId="49" fontId="0" fillId="0" borderId="57" xfId="0" applyNumberFormat="1" applyBorder="1"/>
    <xf numFmtId="49" fontId="0" fillId="0" borderId="57" xfId="0" applyNumberFormat="1" applyBorder="1" applyAlignment="1">
      <alignment horizontal="center" vertical="center"/>
    </xf>
    <xf numFmtId="0" fontId="0" fillId="0" borderId="57" xfId="0" applyBorder="1" applyAlignment="1">
      <alignment horizontal="center"/>
    </xf>
    <xf numFmtId="165" fontId="0" fillId="0" borderId="57" xfId="1102" applyFont="1" applyBorder="1" applyAlignment="1">
      <alignment vertical="center"/>
    </xf>
    <xf numFmtId="165" fontId="0" fillId="0" borderId="57" xfId="1102" applyFont="1" applyBorder="1" applyAlignment="1">
      <alignment horizontal="center" vertical="center"/>
    </xf>
    <xf numFmtId="165" fontId="0" fillId="0" borderId="90" xfId="1102" applyFont="1" applyBorder="1" applyAlignment="1">
      <alignment vertical="center"/>
    </xf>
    <xf numFmtId="49" fontId="37" fillId="46" borderId="65" xfId="0" applyNumberFormat="1" applyFont="1" applyFill="1" applyBorder="1" applyAlignment="1" applyProtection="1">
      <alignment horizontal="center" vertical="center"/>
      <protection hidden="1"/>
    </xf>
    <xf numFmtId="49" fontId="37" fillId="46" borderId="65" xfId="0" applyNumberFormat="1" applyFont="1" applyFill="1" applyBorder="1" applyAlignment="1" applyProtection="1">
      <alignment vertical="center"/>
      <protection hidden="1"/>
    </xf>
    <xf numFmtId="174" fontId="18" fillId="90" borderId="75" xfId="0" quotePrefix="1" applyNumberFormat="1" applyFont="1" applyFill="1" applyBorder="1" applyAlignment="1" applyProtection="1">
      <alignment horizontal="left" vertical="center"/>
      <protection hidden="1"/>
    </xf>
    <xf numFmtId="0" fontId="18" fillId="91" borderId="14" xfId="0" applyFont="1" applyFill="1" applyBorder="1" applyAlignment="1" applyProtection="1">
      <alignment horizontal="left" vertical="center"/>
      <protection hidden="1"/>
    </xf>
    <xf numFmtId="0" fontId="11" fillId="0" borderId="90" xfId="0" applyFont="1" applyBorder="1"/>
    <xf numFmtId="0" fontId="11" fillId="0" borderId="90" xfId="0" applyFont="1" applyBorder="1" applyAlignment="1">
      <alignment horizontal="center"/>
    </xf>
    <xf numFmtId="0" fontId="263" fillId="46" borderId="0" xfId="0" applyFont="1" applyFill="1" applyBorder="1" applyAlignment="1">
      <alignment horizontal="left"/>
    </xf>
    <xf numFmtId="3" fontId="262" fillId="46" borderId="83" xfId="0" applyNumberFormat="1" applyFont="1" applyFill="1" applyBorder="1" applyAlignment="1" applyProtection="1">
      <alignment vertical="center"/>
      <protection hidden="1"/>
    </xf>
    <xf numFmtId="0" fontId="262" fillId="46" borderId="82" xfId="0" applyNumberFormat="1" applyFont="1" applyFill="1" applyBorder="1" applyAlignment="1" applyProtection="1">
      <alignment horizontal="center" vertical="center"/>
      <protection hidden="1"/>
    </xf>
    <xf numFmtId="0" fontId="262" fillId="0" borderId="20" xfId="0" applyFont="1" applyFill="1" applyBorder="1" applyAlignment="1" applyProtection="1">
      <alignment horizontal="left" vertical="center"/>
      <protection hidden="1"/>
    </xf>
    <xf numFmtId="174" fontId="262" fillId="0" borderId="64" xfId="0" quotePrefix="1" applyNumberFormat="1" applyFont="1" applyFill="1" applyBorder="1" applyAlignment="1" applyProtection="1">
      <alignment horizontal="left" vertical="center"/>
      <protection hidden="1"/>
    </xf>
    <xf numFmtId="49" fontId="262" fillId="46" borderId="64" xfId="0" applyNumberFormat="1" applyFont="1" applyFill="1" applyBorder="1" applyAlignment="1" applyProtection="1">
      <alignment horizontal="center" vertical="center"/>
      <protection hidden="1"/>
    </xf>
    <xf numFmtId="0" fontId="37" fillId="46" borderId="175" xfId="0" applyFont="1" applyFill="1" applyBorder="1" applyAlignment="1" applyProtection="1">
      <alignment horizontal="left" vertical="center"/>
      <protection hidden="1"/>
    </xf>
    <xf numFmtId="0" fontId="0" fillId="0" borderId="176" xfId="0" applyBorder="1"/>
    <xf numFmtId="0" fontId="0" fillId="0" borderId="159" xfId="0" applyBorder="1"/>
    <xf numFmtId="49" fontId="0" fillId="0" borderId="116" xfId="0" applyNumberFormat="1" applyBorder="1"/>
    <xf numFmtId="0" fontId="283" fillId="0" borderId="159" xfId="0" applyFont="1" applyBorder="1" applyAlignment="1">
      <alignment horizontal="center"/>
    </xf>
    <xf numFmtId="0" fontId="0" fillId="0" borderId="116" xfId="0" applyBorder="1" applyAlignment="1">
      <alignment horizontal="center"/>
    </xf>
    <xf numFmtId="4" fontId="0" fillId="0" borderId="159" xfId="0" applyNumberFormat="1" applyBorder="1" applyAlignment="1">
      <alignment horizontal="center"/>
    </xf>
    <xf numFmtId="4" fontId="0" fillId="0" borderId="177" xfId="0" applyNumberFormat="1" applyBorder="1" applyAlignment="1">
      <alignment horizontal="center"/>
    </xf>
    <xf numFmtId="0" fontId="0" fillId="0" borderId="57" xfId="0" applyBorder="1"/>
    <xf numFmtId="49" fontId="0" fillId="0" borderId="0" xfId="0" applyNumberFormat="1"/>
    <xf numFmtId="0" fontId="0" fillId="0" borderId="0" xfId="0" applyAlignment="1">
      <alignment horizontal="center"/>
    </xf>
    <xf numFmtId="4" fontId="0" fillId="0" borderId="90" xfId="0" applyNumberFormat="1" applyBorder="1"/>
    <xf numFmtId="4" fontId="0" fillId="0" borderId="79" xfId="0" applyNumberFormat="1" applyBorder="1"/>
    <xf numFmtId="0" fontId="11" fillId="0" borderId="132" xfId="0" applyFont="1" applyBorder="1"/>
    <xf numFmtId="43" fontId="281" fillId="0" borderId="159" xfId="4884" applyFont="1" applyBorder="1"/>
    <xf numFmtId="49" fontId="15" fillId="0" borderId="90" xfId="1825" applyNumberFormat="1" applyFont="1" applyBorder="1" applyAlignment="1">
      <alignment horizontal="center"/>
    </xf>
    <xf numFmtId="0" fontId="18" fillId="0" borderId="73" xfId="0" quotePrefix="1" applyFont="1" applyBorder="1" applyAlignment="1" applyProtection="1">
      <alignment horizontal="left" vertical="center"/>
      <protection hidden="1"/>
    </xf>
    <xf numFmtId="173" fontId="15" fillId="0" borderId="0" xfId="1825" applyNumberFormat="1" applyFont="1" applyAlignment="1">
      <alignment horizontal="center"/>
    </xf>
    <xf numFmtId="0" fontId="18" fillId="89" borderId="73" xfId="0" quotePrefix="1" applyFont="1" applyFill="1" applyBorder="1" applyAlignment="1" applyProtection="1">
      <alignment horizontal="left" vertical="center"/>
      <protection hidden="1"/>
    </xf>
    <xf numFmtId="173" fontId="15" fillId="89" borderId="0" xfId="1825" applyNumberFormat="1" applyFont="1" applyFill="1" applyAlignment="1">
      <alignment horizontal="center"/>
    </xf>
    <xf numFmtId="49" fontId="0" fillId="89" borderId="0" xfId="0" applyNumberFormat="1" applyFill="1"/>
    <xf numFmtId="0" fontId="0" fillId="89" borderId="0" xfId="0" applyFill="1" applyAlignment="1">
      <alignment horizontal="center"/>
    </xf>
    <xf numFmtId="4" fontId="0" fillId="89" borderId="90" xfId="0" applyNumberFormat="1" applyFill="1" applyBorder="1"/>
    <xf numFmtId="4" fontId="0" fillId="89" borderId="79" xfId="0" applyNumberFormat="1" applyFill="1" applyBorder="1"/>
    <xf numFmtId="0" fontId="21" fillId="53" borderId="75" xfId="0" applyFont="1" applyFill="1" applyBorder="1" applyAlignment="1" applyProtection="1">
      <alignment horizontal="left" vertical="center"/>
      <protection hidden="1"/>
    </xf>
    <xf numFmtId="0" fontId="21" fillId="53" borderId="66" xfId="0" applyFont="1" applyFill="1" applyBorder="1" applyAlignment="1" applyProtection="1">
      <alignment horizontal="left" vertical="center"/>
      <protection hidden="1"/>
    </xf>
    <xf numFmtId="0" fontId="23" fillId="46" borderId="0" xfId="0" applyFont="1" applyFill="1" applyBorder="1" applyAlignment="1" applyProtection="1">
      <alignment horizontal="center"/>
      <protection hidden="1"/>
    </xf>
    <xf numFmtId="0" fontId="23" fillId="46" borderId="79" xfId="0" applyFont="1" applyFill="1" applyBorder="1" applyAlignment="1" applyProtection="1">
      <alignment horizontal="center"/>
      <protection hidden="1"/>
    </xf>
    <xf numFmtId="4" fontId="31" fillId="46" borderId="25" xfId="0" applyNumberFormat="1" applyFont="1" applyFill="1" applyBorder="1" applyAlignment="1" applyProtection="1">
      <alignment horizontal="center" vertical="center" wrapText="1"/>
      <protection hidden="1"/>
    </xf>
    <xf numFmtId="4" fontId="31" fillId="46" borderId="96" xfId="0" applyNumberFormat="1" applyFont="1" applyFill="1" applyBorder="1" applyAlignment="1" applyProtection="1">
      <alignment horizontal="center" vertical="center" wrapText="1"/>
      <protection hidden="1"/>
    </xf>
    <xf numFmtId="4" fontId="18" fillId="56" borderId="81" xfId="1517" applyNumberFormat="1" applyFont="1" applyFill="1" applyBorder="1" applyAlignment="1" applyProtection="1">
      <alignment horizontal="center" vertical="center" wrapText="1"/>
      <protection hidden="1"/>
    </xf>
    <xf numFmtId="4" fontId="18" fillId="56" borderId="25" xfId="1517" applyNumberFormat="1" applyFont="1" applyFill="1" applyBorder="1" applyAlignment="1" applyProtection="1">
      <alignment horizontal="center" vertical="center" wrapText="1"/>
      <protection hidden="1"/>
    </xf>
    <xf numFmtId="4" fontId="18" fillId="56" borderId="96" xfId="1517" applyNumberFormat="1" applyFont="1" applyFill="1" applyBorder="1" applyAlignment="1" applyProtection="1">
      <alignment horizontal="center" vertical="center" wrapText="1"/>
      <protection hidden="1"/>
    </xf>
    <xf numFmtId="4" fontId="18" fillId="56" borderId="57" xfId="1517" applyNumberFormat="1" applyFont="1" applyFill="1" applyBorder="1" applyAlignment="1" applyProtection="1">
      <alignment horizontal="center" vertical="center" wrapText="1"/>
      <protection hidden="1"/>
    </xf>
    <xf numFmtId="4" fontId="18" fillId="56" borderId="0" xfId="1517" applyNumberFormat="1" applyFont="1" applyFill="1" applyBorder="1" applyAlignment="1" applyProtection="1">
      <alignment horizontal="center" vertical="center" wrapText="1"/>
      <protection hidden="1"/>
    </xf>
    <xf numFmtId="4" fontId="18" fillId="56" borderId="79" xfId="1517" applyNumberFormat="1" applyFont="1" applyFill="1" applyBorder="1" applyAlignment="1" applyProtection="1">
      <alignment horizontal="center" vertical="center" wrapText="1"/>
      <protection hidden="1"/>
    </xf>
    <xf numFmtId="4" fontId="18" fillId="56" borderId="58" xfId="1517" applyNumberFormat="1" applyFont="1" applyFill="1" applyBorder="1" applyAlignment="1" applyProtection="1">
      <alignment horizontal="center" vertical="center" wrapText="1"/>
      <protection hidden="1"/>
    </xf>
    <xf numFmtId="4" fontId="18" fillId="56" borderId="2" xfId="1517" applyNumberFormat="1" applyFont="1" applyFill="1" applyBorder="1" applyAlignment="1" applyProtection="1">
      <alignment horizontal="center" vertical="center" wrapText="1"/>
      <protection hidden="1"/>
    </xf>
    <xf numFmtId="4" fontId="18" fillId="56" borderId="60" xfId="1517" applyNumberFormat="1" applyFont="1" applyFill="1" applyBorder="1" applyAlignment="1" applyProtection="1">
      <alignment horizontal="center" vertical="center" wrapText="1"/>
      <protection hidden="1"/>
    </xf>
    <xf numFmtId="0" fontId="20" fillId="57" borderId="99" xfId="0" applyFont="1" applyFill="1" applyBorder="1" applyAlignment="1">
      <alignment horizontal="center"/>
    </xf>
    <xf numFmtId="0" fontId="20" fillId="57" borderId="87" xfId="0" applyFont="1" applyFill="1" applyBorder="1" applyAlignment="1">
      <alignment horizontal="center"/>
    </xf>
    <xf numFmtId="0" fontId="20" fillId="57" borderId="88" xfId="0" applyFont="1" applyFill="1" applyBorder="1" applyAlignment="1">
      <alignment horizontal="center"/>
    </xf>
    <xf numFmtId="0" fontId="19" fillId="56" borderId="14" xfId="0" applyFont="1" applyFill="1" applyBorder="1" applyAlignment="1">
      <alignment horizontal="center"/>
    </xf>
    <xf numFmtId="0" fontId="19" fillId="56" borderId="65" xfId="0" applyFont="1" applyFill="1" applyBorder="1" applyAlignment="1">
      <alignment horizontal="center"/>
    </xf>
    <xf numFmtId="4" fontId="19" fillId="56" borderId="43" xfId="0" applyNumberFormat="1" applyFont="1" applyFill="1" applyBorder="1" applyAlignment="1" applyProtection="1">
      <alignment horizontal="center" vertical="center"/>
      <protection hidden="1"/>
    </xf>
    <xf numFmtId="4" fontId="19" fillId="56" borderId="66" xfId="0" applyNumberFormat="1" applyFont="1" applyFill="1" applyBorder="1" applyAlignment="1" applyProtection="1">
      <alignment horizontal="center" vertical="center"/>
      <protection hidden="1"/>
    </xf>
    <xf numFmtId="0" fontId="73" fillId="0" borderId="0" xfId="0" applyFont="1" applyAlignment="1" applyProtection="1">
      <alignment horizontal="center"/>
      <protection hidden="1"/>
    </xf>
    <xf numFmtId="0" fontId="73" fillId="0" borderId="23" xfId="0" applyFont="1" applyBorder="1" applyAlignment="1" applyProtection="1">
      <alignment horizontal="center"/>
      <protection hidden="1"/>
    </xf>
    <xf numFmtId="0" fontId="80" fillId="0" borderId="74" xfId="0" applyFont="1" applyBorder="1" applyAlignment="1" applyProtection="1">
      <alignment horizontal="center"/>
      <protection hidden="1"/>
    </xf>
    <xf numFmtId="0" fontId="80" fillId="0" borderId="20" xfId="0" applyFont="1" applyBorder="1" applyAlignment="1" applyProtection="1">
      <alignment horizontal="center"/>
      <protection hidden="1"/>
    </xf>
    <xf numFmtId="0" fontId="80" fillId="0" borderId="83" xfId="0" applyFont="1" applyBorder="1" applyAlignment="1" applyProtection="1">
      <alignment horizontal="center"/>
      <protection hidden="1"/>
    </xf>
    <xf numFmtId="0" fontId="76" fillId="0" borderId="14" xfId="0" applyFont="1" applyBorder="1" applyAlignment="1" applyProtection="1">
      <alignment horizontal="left"/>
      <protection hidden="1"/>
    </xf>
    <xf numFmtId="0" fontId="76" fillId="0" borderId="43" xfId="0" applyFont="1" applyBorder="1" applyAlignment="1" applyProtection="1">
      <alignment horizontal="left"/>
      <protection hidden="1"/>
    </xf>
    <xf numFmtId="0" fontId="69" fillId="0" borderId="0" xfId="0" applyFont="1" applyAlignment="1" applyProtection="1">
      <alignment horizontal="center"/>
      <protection hidden="1"/>
    </xf>
    <xf numFmtId="0" fontId="69" fillId="0" borderId="23" xfId="0" applyFont="1" applyBorder="1" applyAlignment="1" applyProtection="1">
      <alignment horizontal="center"/>
      <protection hidden="1"/>
    </xf>
    <xf numFmtId="0" fontId="70" fillId="0" borderId="0" xfId="0" applyFont="1" applyAlignment="1" applyProtection="1">
      <alignment horizontal="center"/>
      <protection hidden="1"/>
    </xf>
    <xf numFmtId="0" fontId="70" fillId="0" borderId="23" xfId="0" applyFont="1" applyBorder="1" applyAlignment="1" applyProtection="1">
      <alignment horizontal="center"/>
      <protection hidden="1"/>
    </xf>
    <xf numFmtId="0" fontId="69" fillId="0" borderId="20" xfId="0" applyFont="1" applyFill="1" applyBorder="1" applyAlignment="1" applyProtection="1">
      <alignment horizontal="right"/>
      <protection hidden="1"/>
    </xf>
    <xf numFmtId="0" fontId="69" fillId="0" borderId="83" xfId="0" applyFont="1" applyFill="1" applyBorder="1" applyAlignment="1" applyProtection="1">
      <alignment horizontal="right"/>
      <protection hidden="1"/>
    </xf>
    <xf numFmtId="0" fontId="69" fillId="0" borderId="20" xfId="0" applyFont="1" applyBorder="1" applyAlignment="1" applyProtection="1">
      <alignment horizontal="center"/>
      <protection hidden="1"/>
    </xf>
    <xf numFmtId="0" fontId="69" fillId="0" borderId="83" xfId="0" applyFont="1" applyBorder="1" applyAlignment="1" applyProtection="1">
      <alignment horizontal="center"/>
      <protection hidden="1"/>
    </xf>
    <xf numFmtId="0" fontId="30" fillId="0" borderId="28" xfId="0" applyFont="1" applyBorder="1" applyAlignment="1">
      <alignment horizontal="center" wrapText="1"/>
    </xf>
    <xf numFmtId="0" fontId="77" fillId="52" borderId="12" xfId="0" applyFont="1" applyFill="1" applyBorder="1" applyAlignment="1" applyProtection="1">
      <alignment horizontal="center"/>
      <protection hidden="1"/>
    </xf>
    <xf numFmtId="0" fontId="77" fillId="52" borderId="12" xfId="0" applyFont="1" applyFill="1" applyBorder="1" applyAlignment="1" applyProtection="1">
      <alignment horizontal="center" wrapText="1"/>
      <protection hidden="1"/>
    </xf>
    <xf numFmtId="0" fontId="30" fillId="0" borderId="16" xfId="0" applyFont="1" applyBorder="1" applyAlignment="1">
      <alignment horizontal="center" wrapText="1"/>
    </xf>
    <xf numFmtId="0" fontId="77" fillId="52" borderId="43" xfId="0" applyFont="1" applyFill="1" applyBorder="1" applyAlignment="1" applyProtection="1">
      <alignment horizontal="center"/>
      <protection hidden="1"/>
    </xf>
    <xf numFmtId="0" fontId="77" fillId="52" borderId="65" xfId="0" applyFont="1" applyFill="1" applyBorder="1" applyAlignment="1" applyProtection="1">
      <alignment horizontal="center"/>
      <protection hidden="1"/>
    </xf>
    <xf numFmtId="0" fontId="77" fillId="0" borderId="74" xfId="0" applyFont="1" applyBorder="1" applyAlignment="1" applyProtection="1">
      <alignment horizontal="center" wrapText="1"/>
      <protection locked="0" hidden="1"/>
    </xf>
    <xf numFmtId="0" fontId="77" fillId="0" borderId="20" xfId="0" applyFont="1" applyBorder="1" applyAlignment="1" applyProtection="1">
      <alignment horizontal="center" wrapText="1"/>
      <protection locked="0" hidden="1"/>
    </xf>
    <xf numFmtId="0" fontId="77" fillId="0" borderId="83" xfId="0" applyFont="1" applyBorder="1" applyAlignment="1" applyProtection="1">
      <alignment horizontal="center" wrapText="1"/>
      <protection locked="0" hidden="1"/>
    </xf>
    <xf numFmtId="0" fontId="77" fillId="0" borderId="28" xfId="0" applyFont="1" applyBorder="1" applyAlignment="1" applyProtection="1">
      <alignment horizontal="center" wrapText="1"/>
      <protection locked="0" hidden="1"/>
    </xf>
    <xf numFmtId="0" fontId="77" fillId="0" borderId="0" xfId="0" applyFont="1" applyBorder="1" applyAlignment="1" applyProtection="1">
      <alignment horizontal="center" wrapText="1"/>
      <protection locked="0" hidden="1"/>
    </xf>
    <xf numFmtId="0" fontId="77" fillId="0" borderId="23" xfId="0" applyFont="1" applyBorder="1" applyAlignment="1" applyProtection="1">
      <alignment horizontal="center" wrapText="1"/>
      <protection locked="0" hidden="1"/>
    </xf>
    <xf numFmtId="0" fontId="77" fillId="0" borderId="76" xfId="0" applyFont="1" applyBorder="1" applyAlignment="1" applyProtection="1">
      <alignment horizontal="center" wrapText="1"/>
      <protection locked="0" hidden="1"/>
    </xf>
    <xf numFmtId="0" fontId="77" fillId="0" borderId="10" xfId="0" applyFont="1" applyBorder="1" applyAlignment="1" applyProtection="1">
      <alignment horizontal="center" wrapText="1"/>
      <protection locked="0" hidden="1"/>
    </xf>
    <xf numFmtId="0" fontId="77" fillId="0" borderId="77" xfId="0" applyFont="1" applyBorder="1" applyAlignment="1" applyProtection="1">
      <alignment horizontal="center" wrapText="1"/>
      <protection locked="0" hidden="1"/>
    </xf>
    <xf numFmtId="49" fontId="77" fillId="0" borderId="14" xfId="0" applyNumberFormat="1" applyFont="1" applyBorder="1" applyAlignment="1" applyProtection="1">
      <alignment horizontal="center"/>
      <protection locked="0" hidden="1"/>
    </xf>
    <xf numFmtId="49" fontId="77" fillId="0" borderId="65" xfId="0" applyNumberFormat="1" applyFont="1" applyBorder="1" applyAlignment="1" applyProtection="1">
      <alignment horizontal="center"/>
      <protection locked="0" hidden="1"/>
    </xf>
    <xf numFmtId="0" fontId="25" fillId="0" borderId="0" xfId="0" applyFont="1" applyAlignment="1">
      <alignment horizontal="center" vertical="center"/>
    </xf>
    <xf numFmtId="0" fontId="77" fillId="52" borderId="14" xfId="0" applyFont="1" applyFill="1" applyBorder="1" applyAlignment="1" applyProtection="1">
      <alignment horizontal="center"/>
      <protection hidden="1"/>
    </xf>
    <xf numFmtId="0" fontId="77" fillId="52" borderId="12" xfId="0" applyFont="1" applyFill="1" applyBorder="1" applyAlignment="1" applyProtection="1">
      <alignment horizontal="right"/>
      <protection hidden="1"/>
    </xf>
    <xf numFmtId="0" fontId="72" fillId="0" borderId="12" xfId="0" applyFont="1" applyBorder="1" applyAlignment="1" applyProtection="1">
      <alignment horizontal="left"/>
      <protection locked="0" hidden="1"/>
    </xf>
    <xf numFmtId="0" fontId="77" fillId="52" borderId="14" xfId="0" applyFont="1" applyFill="1" applyBorder="1" applyAlignment="1" applyProtection="1">
      <alignment horizontal="right"/>
      <protection hidden="1"/>
    </xf>
    <xf numFmtId="0" fontId="77" fillId="52" borderId="65" xfId="0" applyFont="1" applyFill="1" applyBorder="1" applyAlignment="1" applyProtection="1">
      <alignment horizontal="right"/>
      <protection hidden="1"/>
    </xf>
    <xf numFmtId="0" fontId="77" fillId="0" borderId="14" xfId="0" applyFont="1" applyBorder="1" applyAlignment="1" applyProtection="1">
      <alignment horizontal="left"/>
      <protection locked="0" hidden="1"/>
    </xf>
    <xf numFmtId="0" fontId="77" fillId="0" borderId="43" xfId="0" applyFont="1" applyBorder="1" applyAlignment="1" applyProtection="1">
      <alignment horizontal="left"/>
      <protection locked="0" hidden="1"/>
    </xf>
    <xf numFmtId="0" fontId="77" fillId="0" borderId="65" xfId="0" applyFont="1" applyBorder="1" applyAlignment="1" applyProtection="1">
      <alignment horizontal="left"/>
      <protection locked="0" hidden="1"/>
    </xf>
    <xf numFmtId="9" fontId="77" fillId="0" borderId="14" xfId="0" applyNumberFormat="1" applyFont="1" applyBorder="1" applyAlignment="1" applyProtection="1">
      <alignment horizontal="center"/>
      <protection locked="0" hidden="1"/>
    </xf>
    <xf numFmtId="9" fontId="77" fillId="0" borderId="43" xfId="0" applyNumberFormat="1" applyFont="1" applyBorder="1" applyAlignment="1" applyProtection="1">
      <alignment horizontal="center"/>
      <protection locked="0" hidden="1"/>
    </xf>
    <xf numFmtId="9" fontId="77" fillId="0" borderId="65" xfId="0" applyNumberFormat="1" applyFont="1" applyBorder="1" applyAlignment="1" applyProtection="1">
      <alignment horizontal="center"/>
      <protection locked="0" hidden="1"/>
    </xf>
    <xf numFmtId="0" fontId="78" fillId="0" borderId="20" xfId="0" applyFont="1" applyBorder="1" applyAlignment="1" applyProtection="1">
      <alignment horizontal="center" vertical="center" wrapText="1"/>
      <protection hidden="1"/>
    </xf>
    <xf numFmtId="0" fontId="78" fillId="0" borderId="83" xfId="0" applyFont="1" applyBorder="1" applyAlignment="1" applyProtection="1">
      <alignment horizontal="center" vertical="center" wrapText="1"/>
      <protection hidden="1"/>
    </xf>
    <xf numFmtId="0" fontId="78" fillId="0" borderId="10" xfId="0" applyFont="1" applyBorder="1" applyAlignment="1" applyProtection="1">
      <alignment horizontal="center" vertical="center" wrapText="1"/>
      <protection hidden="1"/>
    </xf>
    <xf numFmtId="0" fontId="78" fillId="0" borderId="77" xfId="0" applyFont="1" applyBorder="1" applyAlignment="1" applyProtection="1">
      <alignment horizontal="center" vertical="center" wrapText="1"/>
      <protection hidden="1"/>
    </xf>
    <xf numFmtId="0" fontId="29" fillId="0" borderId="0" xfId="0" applyFont="1" applyAlignment="1">
      <alignment horizontal="center"/>
    </xf>
    <xf numFmtId="0" fontId="24" fillId="0" borderId="0" xfId="0" applyFont="1" applyAlignment="1" applyProtection="1">
      <alignment horizontal="center"/>
      <protection locked="0"/>
    </xf>
    <xf numFmtId="178" fontId="77" fillId="0" borderId="14" xfId="0" applyNumberFormat="1" applyFont="1" applyBorder="1" applyAlignment="1" applyProtection="1">
      <alignment horizontal="left"/>
      <protection hidden="1"/>
    </xf>
    <xf numFmtId="178" fontId="77" fillId="0" borderId="65" xfId="0" applyNumberFormat="1" applyFont="1" applyBorder="1" applyAlignment="1" applyProtection="1">
      <alignment horizontal="left"/>
      <protection hidden="1"/>
    </xf>
    <xf numFmtId="0" fontId="26" fillId="0" borderId="0" xfId="0" applyFont="1" applyBorder="1" applyAlignment="1">
      <alignment horizontal="center"/>
    </xf>
    <xf numFmtId="0" fontId="26" fillId="0" borderId="0" xfId="0" applyFont="1" applyBorder="1" applyAlignment="1" applyProtection="1">
      <alignment horizontal="center"/>
      <protection locked="0"/>
    </xf>
    <xf numFmtId="0" fontId="77" fillId="0" borderId="12" xfId="0" applyFont="1" applyBorder="1" applyAlignment="1" applyProtection="1">
      <alignment horizontal="left"/>
      <protection locked="0" hidden="1"/>
    </xf>
    <xf numFmtId="0" fontId="79" fillId="0" borderId="83" xfId="0" applyFont="1" applyBorder="1" applyAlignment="1" applyProtection="1">
      <alignment horizontal="center"/>
      <protection locked="0" hidden="1"/>
    </xf>
    <xf numFmtId="0" fontId="79" fillId="0" borderId="77" xfId="0" applyFont="1" applyBorder="1" applyAlignment="1" applyProtection="1">
      <alignment horizontal="center"/>
      <protection locked="0" hidden="1"/>
    </xf>
    <xf numFmtId="0" fontId="77" fillId="52" borderId="20" xfId="0" applyFont="1" applyFill="1" applyBorder="1" applyAlignment="1" applyProtection="1">
      <alignment horizontal="center" vertical="center" wrapText="1"/>
      <protection hidden="1"/>
    </xf>
    <xf numFmtId="0" fontId="77" fillId="52" borderId="83" xfId="0" applyFont="1" applyFill="1" applyBorder="1" applyAlignment="1" applyProtection="1">
      <alignment horizontal="center" vertical="center" wrapText="1"/>
      <protection hidden="1"/>
    </xf>
    <xf numFmtId="0" fontId="77" fillId="52" borderId="10" xfId="0" applyFont="1" applyFill="1" applyBorder="1" applyAlignment="1" applyProtection="1">
      <alignment horizontal="center" vertical="center" wrapText="1"/>
      <protection hidden="1"/>
    </xf>
    <xf numFmtId="0" fontId="77" fillId="52" borderId="77" xfId="0" applyFont="1" applyFill="1" applyBorder="1" applyAlignment="1" applyProtection="1">
      <alignment horizontal="center" vertical="center" wrapText="1"/>
      <protection hidden="1"/>
    </xf>
    <xf numFmtId="0" fontId="0" fillId="89" borderId="57" xfId="0" applyFill="1" applyBorder="1"/>
    <xf numFmtId="0" fontId="4" fillId="89" borderId="90" xfId="0" applyFont="1" applyFill="1" applyBorder="1"/>
    <xf numFmtId="0" fontId="11" fillId="89" borderId="57" xfId="0" applyFont="1" applyFill="1" applyBorder="1"/>
    <xf numFmtId="0" fontId="11" fillId="89" borderId="90" xfId="0" applyFont="1" applyFill="1" applyBorder="1"/>
    <xf numFmtId="49" fontId="11" fillId="89" borderId="0" xfId="0" applyNumberFormat="1" applyFont="1" applyFill="1"/>
    <xf numFmtId="0" fontId="11" fillId="89" borderId="0" xfId="0" applyFont="1" applyFill="1" applyAlignment="1">
      <alignment horizontal="center"/>
    </xf>
    <xf numFmtId="4" fontId="11" fillId="89" borderId="90" xfId="0" applyNumberFormat="1" applyFont="1" applyFill="1" applyBorder="1"/>
    <xf numFmtId="4" fontId="11" fillId="89" borderId="79" xfId="0" applyNumberFormat="1" applyFont="1" applyFill="1" applyBorder="1"/>
    <xf numFmtId="174" fontId="262" fillId="0" borderId="178" xfId="0" quotePrefix="1" applyNumberFormat="1" applyFont="1" applyFill="1" applyBorder="1" applyAlignment="1" applyProtection="1">
      <alignment horizontal="left" vertical="center"/>
      <protection hidden="1"/>
    </xf>
  </cellXfs>
  <cellStyles count="5038">
    <cellStyle name="-" xfId="1" xr:uid="{00000000-0005-0000-0000-000000000000}"/>
    <cellStyle name=" 1" xfId="2295" xr:uid="{0FBFADCA-50B0-4A88-B8B4-17C1F9D76260}"/>
    <cellStyle name="$" xfId="2" xr:uid="{00000000-0005-0000-0000-000001000000}"/>
    <cellStyle name="$_2007_5YrFcst_AM v40" xfId="3" xr:uid="{00000000-0005-0000-0000-000002000000}"/>
    <cellStyle name="$_2007_5YrFcst_AM v40_DSR Monthly 2012" xfId="2296" xr:uid="{9C974D19-9E4C-48E0-A79B-C5F008F7E516}"/>
    <cellStyle name="$_2007_5YrFcst_v35" xfId="4" xr:uid="{00000000-0005-0000-0000-000003000000}"/>
    <cellStyle name="$_2007_5YrFcst_v35_BudgetForecast2008(OnePage)-Current" xfId="5" xr:uid="{00000000-0005-0000-0000-000004000000}"/>
    <cellStyle name="$_2007_5YrFcst_v35_BudgetForecast2008(OnePage)-Current 2" xfId="6" xr:uid="{00000000-0005-0000-0000-000005000000}"/>
    <cellStyle name="$_2007_5YrFcst_v35_BudgetForecast2008(OnePage)-Current_PROMOTIONS" xfId="2297" xr:uid="{05170D7B-7EF0-417D-8209-462A4EFB6679}"/>
    <cellStyle name="$_2007_5YrFcst_v35_New SSales Budget" xfId="2298" xr:uid="{F2AFA2E9-74D9-48DC-86B7-6C888BC01347}"/>
    <cellStyle name="$_2007_5YrFcst_v35_New SSales Budget_PROMOTIONS" xfId="2299" xr:uid="{DBDF9977-6309-4CD4-8242-D7F75C8A1706}"/>
    <cellStyle name="$_2007_5YrFcst_v35_PROMOTIONS" xfId="2300" xr:uid="{23A40C40-F1BF-4D1B-9549-E2FC9EC67AE8}"/>
    <cellStyle name="$_Backup Financials" xfId="7" xr:uid="{00000000-0005-0000-0000-000006000000}"/>
    <cellStyle name="$_Backup Financials 2" xfId="8" xr:uid="{00000000-0005-0000-0000-000007000000}"/>
    <cellStyle name="$_Backup Financials_New SSales Budget" xfId="2301" xr:uid="{A7D6F814-2200-490D-BF28-C81DA472267C}"/>
    <cellStyle name="$_Backup Financials_New SSales Budget_PROMOTIONS" xfId="2302" xr:uid="{9969F17E-9DC6-442D-ACE9-B5CC608CD9C3}"/>
    <cellStyle name="$_Backup Financials_PROMOTIONS" xfId="2303" xr:uid="{7255EB25-0A8C-4C91-AE14-C6349655A9B7}"/>
    <cellStyle name="$_DSR Monthly 2012" xfId="2304" xr:uid="{BA6BBBA9-89EB-4734-AB9B-C3A2932ECD1A}"/>
    <cellStyle name="$000s1Place" xfId="9" xr:uid="{00000000-0005-0000-0000-000008000000}"/>
    <cellStyle name="$000s1Place 2" xfId="10" xr:uid="{00000000-0005-0000-0000-000009000000}"/>
    <cellStyle name="$MMs1Place" xfId="11" xr:uid="{00000000-0005-0000-0000-00000A000000}"/>
    <cellStyle name="$MMs1Place 2" xfId="12" xr:uid="{00000000-0005-0000-0000-00000B000000}"/>
    <cellStyle name="$MMs2Places" xfId="13" xr:uid="{00000000-0005-0000-0000-00000C000000}"/>
    <cellStyle name="$MMs2Places 2" xfId="14" xr:uid="{00000000-0005-0000-0000-00000D000000}"/>
    <cellStyle name="%" xfId="15" xr:uid="{00000000-0005-0000-0000-00000E000000}"/>
    <cellStyle name="% [2]" xfId="16" xr:uid="{00000000-0005-0000-0000-00000F000000}"/>
    <cellStyle name="% [2] 2" xfId="17" xr:uid="{00000000-0005-0000-0000-000010000000}"/>
    <cellStyle name="% 2" xfId="2305" xr:uid="{DF650D1B-90D4-4E8B-AD5A-AB4F3EEA1272}"/>
    <cellStyle name="% 3" xfId="2306" xr:uid="{6769AE0D-3F5E-4E9A-BEB4-4424030E58C6}"/>
    <cellStyle name="% 4" xfId="2307" xr:uid="{F5245CBF-23AA-46E3-9DE3-44BD48E44F7E}"/>
    <cellStyle name="% 5" xfId="2308" xr:uid="{4A0DA383-D0E4-43F9-8100-12881A8BC1B4}"/>
    <cellStyle name="% 6" xfId="2309" xr:uid="{C0CDF4A4-AE25-4615-9092-F79D5393AF0F}"/>
    <cellStyle name="% 7" xfId="2310" xr:uid="{1F4CA221-4389-4E11-BFD0-03B2CACB586D}"/>
    <cellStyle name="% 8" xfId="2311" xr:uid="{F432AD7A-D3AA-4832-9BB4-B0EFFAE0BF14}"/>
    <cellStyle name="% Input" xfId="18" xr:uid="{00000000-0005-0000-0000-000011000000}"/>
    <cellStyle name="% Input 2" xfId="2312" xr:uid="{04750822-EA97-44D4-AE6A-5727B31BFC05}"/>
    <cellStyle name="% Input 2 2" xfId="4903" xr:uid="{1FF11BBF-D6A7-44DE-9465-B03076EFD58F}"/>
    <cellStyle name="% Input 2 3" xfId="4882" xr:uid="{FE0DDE6D-2406-48BB-ABD6-A7751E376863}"/>
    <cellStyle name="% Input 3" xfId="2313" xr:uid="{E5A63FDA-64E4-4F76-9B04-70F01DE8D4B9}"/>
    <cellStyle name="% Input 3 2" xfId="4904" xr:uid="{CD65522B-4FA5-446D-AF7A-D65CB7DFE597}"/>
    <cellStyle name="% Input 3 3" xfId="4881" xr:uid="{D27FCF06-B7E9-4504-A5E5-482BA67AFF90}"/>
    <cellStyle name="% Input 4" xfId="4902" xr:uid="{31F071FF-5BE0-40D3-97B0-DE409CF823F1}"/>
    <cellStyle name="% Input 5" xfId="4883" xr:uid="{2C4645AB-1A0F-4CFE-A6CC-F31FFAF72D4C}"/>
    <cellStyle name="% Presentation" xfId="19" xr:uid="{00000000-0005-0000-0000-000012000000}"/>
    <cellStyle name="(z*¯_x000f_°(”,¯?À(¢,¯?Ð(°,¯?à(Â,¯?ð(Ô,¯?" xfId="20" xr:uid="{00000000-0005-0000-0000-000013000000}"/>
    <cellStyle name="(z*¯_x000f_°(”,¯?À(¢,¯?Ð(°,¯?à(Â,¯?ð(Ô,¯? 2" xfId="2315" xr:uid="{22F8D3DB-773F-4F43-8B73-CA69DE836EEE}"/>
    <cellStyle name="******************************************" xfId="21" xr:uid="{00000000-0005-0000-0000-000014000000}"/>
    <cellStyle name="*TD" xfId="22" xr:uid="{00000000-0005-0000-0000-000015000000}"/>
    <cellStyle name=";;;" xfId="23" xr:uid="{00000000-0005-0000-0000-000016000000}"/>
    <cellStyle name="?? [0]_RESULTS" xfId="24" xr:uid="{00000000-0005-0000-0000-000017000000}"/>
    <cellStyle name="???[0]_RESULTS" xfId="25" xr:uid="{00000000-0005-0000-0000-000018000000}"/>
    <cellStyle name="???_RESULTS" xfId="26" xr:uid="{00000000-0005-0000-0000-000019000000}"/>
    <cellStyle name="??_RESULTS" xfId="27" xr:uid="{00000000-0005-0000-0000-00001A000000}"/>
    <cellStyle name="?†????ם [0.00]_Region Orders (2)???" xfId="28" xr:uid="{00000000-0005-0000-0000-00001B000000}"/>
    <cellStyle name="?¡????¿¿_Region Orders (2)_KOR (2" xfId="29" xr:uid="{00000000-0005-0000-0000-00001C000000}"/>
    <cellStyle name="?W_Pacific Region P&amp;L " xfId="30" xr:uid="{00000000-0005-0000-0000-00001D000000}"/>
    <cellStyle name="\" xfId="31" xr:uid="{00000000-0005-0000-0000-00001E000000}"/>
    <cellStyle name="_$accounting" xfId="32" xr:uid="{00000000-0005-0000-0000-00001F000000}"/>
    <cellStyle name="_$accounting 2" xfId="33" xr:uid="{00000000-0005-0000-0000-000020000000}"/>
    <cellStyle name="_$accounting_2007_5YrFcst_AM v40" xfId="34" xr:uid="{00000000-0005-0000-0000-000021000000}"/>
    <cellStyle name="_$accounting_2007_5YrFcst_v35" xfId="35" xr:uid="{00000000-0005-0000-0000-000022000000}"/>
    <cellStyle name="_$accounting_Backup Financials" xfId="36" xr:uid="{00000000-0005-0000-0000-000023000000}"/>
    <cellStyle name="_$accounting_Backup Financials 2" xfId="37" xr:uid="{00000000-0005-0000-0000-000024000000}"/>
    <cellStyle name="_%(SignOnly)" xfId="38" xr:uid="{00000000-0005-0000-0000-000025000000}"/>
    <cellStyle name="_%(SignOnly) 2" xfId="39" xr:uid="{00000000-0005-0000-0000-000026000000}"/>
    <cellStyle name="_%(SignOnly)_2007_5YrFcst_AM v40" xfId="40" xr:uid="{00000000-0005-0000-0000-000027000000}"/>
    <cellStyle name="_%(SignOnly)_2007_5YrFcst_AM v40 2" xfId="41" xr:uid="{00000000-0005-0000-0000-000028000000}"/>
    <cellStyle name="_%(SignOnly)_Backup Financials" xfId="42" xr:uid="{00000000-0005-0000-0000-000029000000}"/>
    <cellStyle name="_%(SignOnly)_Backup Financials 2" xfId="43" xr:uid="{00000000-0005-0000-0000-00002A000000}"/>
    <cellStyle name="_%(SignOnly)_Penthouse Fixed Income Valuation v1" xfId="44" xr:uid="{00000000-0005-0000-0000-00002B000000}"/>
    <cellStyle name="_%(SignOnly)_Penthouse Fixed Income Valuation v1 2" xfId="45" xr:uid="{00000000-0005-0000-0000-00002C000000}"/>
    <cellStyle name="_%(SignOnly)_Penthouse Fixed Income Valuation v4" xfId="46" xr:uid="{00000000-0005-0000-0000-00002D000000}"/>
    <cellStyle name="_%(SignOnly)_Penthouse Fixed Income Valuation v4 2" xfId="47" xr:uid="{00000000-0005-0000-0000-00002E000000}"/>
    <cellStyle name="_%(SignOnly)_PW Access Revenue" xfId="48" xr:uid="{00000000-0005-0000-0000-00002F000000}"/>
    <cellStyle name="_%(SignOnly)_PW Access Revenue 2" xfId="49" xr:uid="{00000000-0005-0000-0000-000030000000}"/>
    <cellStyle name="_%(SignSpaceOnly)" xfId="50" xr:uid="{00000000-0005-0000-0000-000031000000}"/>
    <cellStyle name="_%(SignSpaceOnly) 2" xfId="51" xr:uid="{00000000-0005-0000-0000-000032000000}"/>
    <cellStyle name="_%(SignSpaceOnly)_2007_5YrFcst_AM v40" xfId="52" xr:uid="{00000000-0005-0000-0000-000033000000}"/>
    <cellStyle name="_%(SignSpaceOnly)_2007_5YrFcst_AM v40 2" xfId="53" xr:uid="{00000000-0005-0000-0000-000034000000}"/>
    <cellStyle name="_%(SignSpaceOnly)_Backup Financials" xfId="54" xr:uid="{00000000-0005-0000-0000-000035000000}"/>
    <cellStyle name="_%(SignSpaceOnly)_Backup Financials 2" xfId="55" xr:uid="{00000000-0005-0000-0000-000036000000}"/>
    <cellStyle name="_%(SignSpaceOnly)_PW Access Revenue" xfId="56" xr:uid="{00000000-0005-0000-0000-000037000000}"/>
    <cellStyle name="_%(SignSpaceOnly)_PW Access Revenue 2" xfId="57" xr:uid="{00000000-0005-0000-0000-000038000000}"/>
    <cellStyle name="_2006 Closing Balance Sheet" xfId="58" xr:uid="{00000000-0005-0000-0000-000039000000}"/>
    <cellStyle name="_2006 Closing Balance Sheet_2007_5YrFcst_AM v40" xfId="59" xr:uid="{00000000-0005-0000-0000-00003A000000}"/>
    <cellStyle name="_2006 Closing Balance Sheet_Backup Financials" xfId="60" xr:uid="{00000000-0005-0000-0000-00003B000000}"/>
    <cellStyle name="-_2007_5YrFcst_AM v40" xfId="61" xr:uid="{00000000-0005-0000-0000-00003C000000}"/>
    <cellStyle name="-_2007_5YrFcst_AM v40 2" xfId="62" xr:uid="{00000000-0005-0000-0000-00003D000000}"/>
    <cellStyle name="-_2007_5YrFcst_AM v40_DSR Monthly 2012" xfId="2318" xr:uid="{5256A406-F0D6-4A4C-9E50-30614355148D}"/>
    <cellStyle name="-_2007_5YrFcst_Mar 08 v47_vBB" xfId="63" xr:uid="{00000000-0005-0000-0000-00003E000000}"/>
    <cellStyle name="-_2007_5YrFcst_Mar 08 v47_vBB 2" xfId="64" xr:uid="{00000000-0005-0000-0000-00003F000000}"/>
    <cellStyle name="-_2007_5YrFcst_Mar 08 v47_vBB_DSR Monthly 2012" xfId="2319" xr:uid="{F217737F-122B-4C77-A650-E7697325C9D2}"/>
    <cellStyle name="_ABRY Financing Model v14" xfId="65" xr:uid="{00000000-0005-0000-0000-000040000000}"/>
    <cellStyle name="_ABRY Financing Model v14 2" xfId="66" xr:uid="{00000000-0005-0000-0000-000041000000}"/>
    <cellStyle name="_ABRY Financing Model v14_Armenia_EApricing_020912" xfId="2320" xr:uid="{8C5876BB-97B9-4A7E-82A7-459519173D08}"/>
    <cellStyle name="_ABRY Financing Model v14_GG_Prices" xfId="2321" xr:uid="{BA722501-93C1-407A-BC45-F9D11B679D8F}"/>
    <cellStyle name="_ABRY Financing Model v14_KNOL PADD - Final revised 6.14.05" xfId="67" xr:uid="{00000000-0005-0000-0000-000042000000}"/>
    <cellStyle name="_ABRY Financing Model v14_KNOL PADD - Final revised 6.14.05 2" xfId="68" xr:uid="{00000000-0005-0000-0000-000043000000}"/>
    <cellStyle name="_ABRY Financing Model v14_KNOL PADD - Final revised 6.14.05_1" xfId="69" xr:uid="{00000000-0005-0000-0000-000044000000}"/>
    <cellStyle name="_ABRY Financing Model v14_KNOL PADD - Final revised 6.14.05_1 2" xfId="70" xr:uid="{00000000-0005-0000-0000-000045000000}"/>
    <cellStyle name="_ABRY Financing Model v14_KNOL PADD - Final revised 6.14.05_1_Armenia_EApricing_020912" xfId="2322" xr:uid="{21915CCA-5E3F-4850-A86B-17E153077EBC}"/>
    <cellStyle name="_ABRY Financing Model v14_KNOL PADD - Final revised 6.14.05_1_GG_Prices" xfId="2323" xr:uid="{59F51724-7C86-42C8-99B9-DD82F37C5430}"/>
    <cellStyle name="_ABRY Financing Model v14_KNOL PADD - Final revised 6.14.05_1_Kyrgyzstan PAR RSM v.5" xfId="2324" xr:uid="{994893D3-075F-4A30-BB01-557C10B4CAE4}"/>
    <cellStyle name="_ABRY Financing Model v14_KNOL PADD - Final revised 6.14.05_1_PROMOTIONS" xfId="2325" xr:uid="{FF423172-1F2A-4851-BFCD-60B1402089F3}"/>
    <cellStyle name="_ABRY Financing Model v14_KNOL PADD - Final revised 6.14.05_1_Sheet1" xfId="2326" xr:uid="{CEF1549B-91A4-402C-9972-98DAA7E2F7AC}"/>
    <cellStyle name="_ABRY Financing Model v14_KNOL PADD - Final revised 6.14.05_2007_5YrFcst_Mar 08 v47_vBB" xfId="71" xr:uid="{00000000-0005-0000-0000-000046000000}"/>
    <cellStyle name="_ABRY Financing Model v14_KNOL PADD - Final revised 6.14.05_2007_5YrFcst_Mar 08 v47_vBB 2" xfId="72" xr:uid="{00000000-0005-0000-0000-000047000000}"/>
    <cellStyle name="_ABRY Financing Model v14_KNOL PADD - Final revised 6.14.05_2007_5YrFcst_Mar 08 v47_vBB_PROMOTIONS" xfId="2327" xr:uid="{261CB2D7-9A52-4FB0-AEC0-232FC180BA0B}"/>
    <cellStyle name="_ABRY Financing Model v14_KNOL PADD - Final revised 6.14.05_Armenia_EApricing_020912" xfId="2328" xr:uid="{874605DF-C7DD-49C2-91E3-83EE395BE080}"/>
    <cellStyle name="_ABRY Financing Model v14_KNOL PADD - Final revised 6.14.05_BudgetForecast2008(OnePage)-Current" xfId="73" xr:uid="{00000000-0005-0000-0000-000048000000}"/>
    <cellStyle name="_ABRY Financing Model v14_KNOL PADD - Final revised 6.14.05_BudgetForecast2008(OnePage)-Current 2" xfId="74" xr:uid="{00000000-0005-0000-0000-000049000000}"/>
    <cellStyle name="_ABRY Financing Model v14_KNOL PADD - Final revised 6.14.05_BudgetForecast2008(OnePage)-Current_PROMOTIONS" xfId="2329" xr:uid="{45DDA3BF-D86B-438C-8D41-87DB793525D3}"/>
    <cellStyle name="_ABRY Financing Model v14_KNOL PADD - Final revised 6.14.05_GG_Prices" xfId="2330" xr:uid="{6536CFB3-6E00-43D6-850C-1E22CBB11AAD}"/>
    <cellStyle name="_ABRY Financing Model v14_KNOL PADD - Final revised 6.14.05_Kyrgyzstan PAR RSM v.5" xfId="2331" xr:uid="{965A6377-28CE-4DC0-A2F7-A92DF98BED61}"/>
    <cellStyle name="_ABRY Financing Model v14_KNOL PADD - Final revised 6.14.05_PROMOTIONS" xfId="2332" xr:uid="{35D10977-B4D3-427E-AA9F-BCBDC3467195}"/>
    <cellStyle name="_ABRY Financing Model v14_KNOL PADD - Final revised 6.14.05_Sheet1" xfId="2333" xr:uid="{DB5A4F02-4820-46D1-8FD7-659789DC2072}"/>
    <cellStyle name="_ABRY Financing Model v14_Kyrgyzstan PAR RSM v.5" xfId="2334" xr:uid="{5BE758FF-7BCB-4544-B513-BB8EC5CE7669}"/>
    <cellStyle name="_ABRY Financing Model v14_PROMOTIONS" xfId="2335" xr:uid="{67C79623-2306-4643-92CD-C42BEEDE446B}"/>
    <cellStyle name="_ABRY Financing Model v14_Sheet1" xfId="2336" xr:uid="{C6E896B5-E320-4F67-BE0A-2B4F626F0C96}"/>
    <cellStyle name="_accounting" xfId="75" xr:uid="{00000000-0005-0000-0000-00004A000000}"/>
    <cellStyle name="_accounting 2" xfId="76" xr:uid="{00000000-0005-0000-0000-00004B000000}"/>
    <cellStyle name="_accounting_2007_5YrFcst_AM v40" xfId="77" xr:uid="{00000000-0005-0000-0000-00004C000000}"/>
    <cellStyle name="_accounting_Backup Financials" xfId="78" xr:uid="{00000000-0005-0000-0000-00004D000000}"/>
    <cellStyle name="_accounting_Backup Financials 2" xfId="79" xr:uid="{00000000-0005-0000-0000-00004E000000}"/>
    <cellStyle name="_APT 141 101603 ver 51" xfId="80" xr:uid="{00000000-0005-0000-0000-00004F000000}"/>
    <cellStyle name="_APT 141 101603 ver 51 2" xfId="81" xr:uid="{00000000-0005-0000-0000-000050000000}"/>
    <cellStyle name="_Aumento de preços_27.jul.11" xfId="2337" xr:uid="{17807C3D-485B-424D-9EF2-10A16B9A49C5}"/>
    <cellStyle name="-_Backup Financials" xfId="82" xr:uid="{00000000-0005-0000-0000-000051000000}"/>
    <cellStyle name="_Belarus - Set-up Budget - Pre - opening OPEX (17-02-2011)_v1" xfId="2338" xr:uid="{44F045CD-BD45-4C47-B9AF-9051C03346B4}"/>
    <cellStyle name="_Belarus OPEX Budget 2011 (17-02-2011)" xfId="2339" xr:uid="{86E6104B-826A-4F9C-96FE-348C1726C88D}"/>
    <cellStyle name="_Belarus OPEX Budget 2011 (17-02-2011)_KYRG NIP Pricing proposal v2" xfId="2340" xr:uid="{DCC87642-BF76-4115-9E1D-8065118A47B7}"/>
    <cellStyle name="_Belarus OPEX Budget 2011 (17-02-2011)_Kyrgsystan Importer PL" xfId="2341" xr:uid="{94D8CB8A-0293-42B6-9FD3-9E88ABBF6F06}"/>
    <cellStyle name="_Belarus OPEX Budget 2011 (17-02-2011)_Kyrgyzstan PAR RSM v.5" xfId="2342" xr:uid="{405B0CD2-4D9B-4ADB-B4A6-035F7C283291}"/>
    <cellStyle name="_Belarus OPEX Budget 2011 (17-02-2011)_Xl0000044" xfId="2343" xr:uid="{93B08722-1189-4A77-88CC-7EF6A9E1C859}"/>
    <cellStyle name="_BR_Price_Increase_m (3)" xfId="2344" xr:uid="{8FE54680-D023-45F0-AED0-5F5C695CED97}"/>
    <cellStyle name="_Comma" xfId="83" xr:uid="{00000000-0005-0000-0000-000052000000}"/>
    <cellStyle name="_Comma 2" xfId="84" xr:uid="{00000000-0005-0000-0000-000053000000}"/>
    <cellStyle name="_Comma_Church's Model" xfId="85" xr:uid="{00000000-0005-0000-0000-000054000000}"/>
    <cellStyle name="_Comma_Church's Model 2" xfId="86" xr:uid="{00000000-0005-0000-0000-000055000000}"/>
    <cellStyle name="_Comma_Combined Synergy Presentation" xfId="87" xr:uid="{00000000-0005-0000-0000-000056000000}"/>
    <cellStyle name="_Comma_Combined Synergy Presentation 2" xfId="88" xr:uid="{00000000-0005-0000-0000-000057000000}"/>
    <cellStyle name="_Comma_H-G Holdings race car v5 (change dep)" xfId="89" xr:uid="{00000000-0005-0000-0000-000058000000}"/>
    <cellStyle name="_Comma_H-G Holdings race car v5 (change dep) 2" xfId="90" xr:uid="{00000000-0005-0000-0000-000059000000}"/>
    <cellStyle name="_Comma_H-G Holdings race car v5 (change dep)_2007_5YrFcst_AM v40" xfId="91" xr:uid="{00000000-0005-0000-0000-00005A000000}"/>
    <cellStyle name="_Comma_H-G Holdings race car v5 (change dep)_2007_5YrFcst_AM v40 2" xfId="92" xr:uid="{00000000-0005-0000-0000-00005B000000}"/>
    <cellStyle name="_Comma_H-G Holdings race car v5 (change dep)_Backup Financials" xfId="93" xr:uid="{00000000-0005-0000-0000-00005C000000}"/>
    <cellStyle name="_Comma_H-G Holdings race car v5 (change dep)_Backup Financials 2" xfId="94" xr:uid="{00000000-0005-0000-0000-00005D000000}"/>
    <cellStyle name="_Comma_Knology Model" xfId="95" xr:uid="{00000000-0005-0000-0000-00005E000000}"/>
    <cellStyle name="_Comma_Knology Model 2" xfId="96" xr:uid="{00000000-0005-0000-0000-00005F000000}"/>
    <cellStyle name="_Comma_Knology Model_2007_5YrFcst_Mar 08 v47_vBB" xfId="97" xr:uid="{00000000-0005-0000-0000-000060000000}"/>
    <cellStyle name="_Comma_Knology Model_2007_5YrFcst_Mar 08 v47_vBB 2" xfId="98" xr:uid="{00000000-0005-0000-0000-000061000000}"/>
    <cellStyle name="_Comma_lbo_long_model" xfId="99" xr:uid="{00000000-0005-0000-0000-000062000000}"/>
    <cellStyle name="_Comma_Model Assumptions" xfId="100" xr:uid="{00000000-0005-0000-0000-000063000000}"/>
    <cellStyle name="_Comma_Model Assumptions (2)" xfId="101" xr:uid="{00000000-0005-0000-0000-000064000000}"/>
    <cellStyle name="_Comma_Model Assumptions (2) 2" xfId="102" xr:uid="{00000000-0005-0000-0000-000065000000}"/>
    <cellStyle name="_Comma_Model Assumptions (2)_2007_5YrFcst_Mar 08 v47_vBB" xfId="103" xr:uid="{00000000-0005-0000-0000-000066000000}"/>
    <cellStyle name="_Comma_Model Assumptions (2)_2007_5YrFcst_Mar 08 v47_vBB 2" xfId="104" xr:uid="{00000000-0005-0000-0000-000067000000}"/>
    <cellStyle name="_Comma_Model Assumptions 2" xfId="105" xr:uid="{00000000-0005-0000-0000-000068000000}"/>
    <cellStyle name="_Comma_Model Assumptions 3" xfId="106" xr:uid="{00000000-0005-0000-0000-000069000000}"/>
    <cellStyle name="_Comma_Model Assumptions 4" xfId="107" xr:uid="{00000000-0005-0000-0000-00006A000000}"/>
    <cellStyle name="_Comma_Model Assumptions 5" xfId="2350" xr:uid="{B946FB3F-6D00-433D-B133-A8DE0E579C89}"/>
    <cellStyle name="_Comma_Model Assumptions 6" xfId="2351" xr:uid="{4F8FF17C-8979-4577-914E-40060952F74A}"/>
    <cellStyle name="_Comma_Model Assumptions 7" xfId="2352" xr:uid="{6461EF0D-FB81-418E-8186-6AADE5E4A2F4}"/>
    <cellStyle name="_Comma_Model Assumptions 8" xfId="2353" xr:uid="{A76AC8B3-C3DA-4B4E-88A5-37BCA4BBF6C1}"/>
    <cellStyle name="_Comma_Model Assumptions_2007_5YrFcst_Mar 08 v47_vBB" xfId="108" xr:uid="{00000000-0005-0000-0000-00006B000000}"/>
    <cellStyle name="_Comma_Model Assumptions_2007_5YrFcst_Mar 08 v47_vBB 2" xfId="109" xr:uid="{00000000-0005-0000-0000-00006C000000}"/>
    <cellStyle name="_Comma_PW Access Revenue" xfId="110" xr:uid="{00000000-0005-0000-0000-00006D000000}"/>
    <cellStyle name="_Comma_PW Access Revenue 2" xfId="111" xr:uid="{00000000-0005-0000-0000-00006E000000}"/>
    <cellStyle name="_Comma_Robert pages" xfId="112" xr:uid="{00000000-0005-0000-0000-00006F000000}"/>
    <cellStyle name="_Comma_Robert pages 2" xfId="113" xr:uid="{00000000-0005-0000-0000-000070000000}"/>
    <cellStyle name="_Comma_S&amp;S Model" xfId="114" xr:uid="{00000000-0005-0000-0000-000071000000}"/>
    <cellStyle name="_Comma_S&amp;S Model 2" xfId="115" xr:uid="{00000000-0005-0000-0000-000072000000}"/>
    <cellStyle name="_Comma_Synergy Analysis" xfId="116" xr:uid="{00000000-0005-0000-0000-000073000000}"/>
    <cellStyle name="_Comma_Synergy Analysis 2" xfId="117" xr:uid="{00000000-0005-0000-0000-000074000000}"/>
    <cellStyle name="_Comma_Synergy Analysis_2007_5YrFcst_Mar 08 v47_vBB" xfId="118" xr:uid="{00000000-0005-0000-0000-000075000000}"/>
    <cellStyle name="_Comma_Synergy Analysis_2007_5YrFcst_Mar 08 v47_vBB 2" xfId="119" xr:uid="{00000000-0005-0000-0000-000076000000}"/>
    <cellStyle name="_Comma_Synergy Analysis_co-advisors" xfId="120" xr:uid="{00000000-0005-0000-0000-000077000000}"/>
    <cellStyle name="_Comma_Synergy Analysis_co-advisors 2" xfId="121" xr:uid="{00000000-0005-0000-0000-000078000000}"/>
    <cellStyle name="_Comma_Synergy Analysis_co-advisors_2007_5YrFcst_Mar 08 v47_vBB" xfId="122" xr:uid="{00000000-0005-0000-0000-000079000000}"/>
    <cellStyle name="_Comma_Synergy Analysis_co-advisors_2007_5YrFcst_Mar 08 v47_vBB 2" xfId="123" xr:uid="{00000000-0005-0000-0000-00007A000000}"/>
    <cellStyle name="_Comma_Synergy Calc 1.1 rev 5-yr aug high1_bpace" xfId="124" xr:uid="{00000000-0005-0000-0000-00007B000000}"/>
    <cellStyle name="_Comma_Synergy Calc 1.1 rev 5-yr aug high1_bpace 2" xfId="125" xr:uid="{00000000-0005-0000-0000-00007C000000}"/>
    <cellStyle name="_Comma_Synergy Detail _gs" xfId="126" xr:uid="{00000000-0005-0000-0000-00007D000000}"/>
    <cellStyle name="_Currency" xfId="127" xr:uid="{00000000-0005-0000-0000-00007E000000}"/>
    <cellStyle name="_Currency 2" xfId="128" xr:uid="{00000000-0005-0000-0000-00007F000000}"/>
    <cellStyle name="_Currency_Church's Model" xfId="129" xr:uid="{00000000-0005-0000-0000-000080000000}"/>
    <cellStyle name="_Currency_Church's Model 2" xfId="130" xr:uid="{00000000-0005-0000-0000-000081000000}"/>
    <cellStyle name="_Currency_Combined Synergy Presentation" xfId="131" xr:uid="{00000000-0005-0000-0000-000082000000}"/>
    <cellStyle name="_Currency_Combined Synergy Presentation 2" xfId="132" xr:uid="{00000000-0005-0000-0000-000083000000}"/>
    <cellStyle name="_Currency_H-G Holdings race car v5 (change dep)" xfId="133" xr:uid="{00000000-0005-0000-0000-000084000000}"/>
    <cellStyle name="_Currency_H-G Holdings race car v5 (change dep) 2" xfId="134" xr:uid="{00000000-0005-0000-0000-000085000000}"/>
    <cellStyle name="_Currency_Knology Model" xfId="135" xr:uid="{00000000-0005-0000-0000-000086000000}"/>
    <cellStyle name="_Currency_Knology Model 2" xfId="136" xr:uid="{00000000-0005-0000-0000-000087000000}"/>
    <cellStyle name="_Currency_lbo_long_model" xfId="137" xr:uid="{00000000-0005-0000-0000-000088000000}"/>
    <cellStyle name="_Currency_Model Assumptions" xfId="138" xr:uid="{00000000-0005-0000-0000-000089000000}"/>
    <cellStyle name="_Currency_Model Assumptions (2)" xfId="139" xr:uid="{00000000-0005-0000-0000-00008A000000}"/>
    <cellStyle name="_Currency_Model Assumptions (2) 2" xfId="140" xr:uid="{00000000-0005-0000-0000-00008B000000}"/>
    <cellStyle name="_Currency_Model Assumptions 2" xfId="141" xr:uid="{00000000-0005-0000-0000-00008C000000}"/>
    <cellStyle name="_Currency_Model Assumptions 3" xfId="142" xr:uid="{00000000-0005-0000-0000-00008D000000}"/>
    <cellStyle name="_Currency_Model Assumptions 4" xfId="143" xr:uid="{00000000-0005-0000-0000-00008E000000}"/>
    <cellStyle name="_Currency_Model Assumptions 5" xfId="2365" xr:uid="{E456AA09-17CA-42FC-95E0-F8723F9EAFC1}"/>
    <cellStyle name="_Currency_Model Assumptions 6" xfId="2366" xr:uid="{78195F9E-C036-4756-9F7A-2AE310AD7C7D}"/>
    <cellStyle name="_Currency_Model Assumptions 7" xfId="2367" xr:uid="{23C47CCB-34CA-42BA-82B8-19D407B9F42F}"/>
    <cellStyle name="_Currency_Model Assumptions 8" xfId="2368" xr:uid="{C98D638B-83B3-426D-A4BE-44DB2FA661FA}"/>
    <cellStyle name="_Currency_personal" xfId="144" xr:uid="{00000000-0005-0000-0000-00008F000000}"/>
    <cellStyle name="_Currency_personal 2" xfId="145" xr:uid="{00000000-0005-0000-0000-000090000000}"/>
    <cellStyle name="_Currency_PW Access Revenue" xfId="146" xr:uid="{00000000-0005-0000-0000-000091000000}"/>
    <cellStyle name="_Currency_PW Access Revenue 2" xfId="147" xr:uid="{00000000-0005-0000-0000-000092000000}"/>
    <cellStyle name="_Currency_Robert pages" xfId="148" xr:uid="{00000000-0005-0000-0000-000093000000}"/>
    <cellStyle name="_Currency_Robert pages 2" xfId="149" xr:uid="{00000000-0005-0000-0000-000094000000}"/>
    <cellStyle name="_Currency_S&amp;S Model" xfId="150" xr:uid="{00000000-0005-0000-0000-000095000000}"/>
    <cellStyle name="_Currency_S&amp;S Model 2" xfId="151" xr:uid="{00000000-0005-0000-0000-000096000000}"/>
    <cellStyle name="_Currency_Synergy Analysis" xfId="152" xr:uid="{00000000-0005-0000-0000-000097000000}"/>
    <cellStyle name="_Currency_Synergy Analysis 2" xfId="153" xr:uid="{00000000-0005-0000-0000-000098000000}"/>
    <cellStyle name="_Currency_Synergy Analysis_co-advisors" xfId="154" xr:uid="{00000000-0005-0000-0000-000099000000}"/>
    <cellStyle name="_Currency_Synergy Analysis_co-advisors 2" xfId="155" xr:uid="{00000000-0005-0000-0000-00009A000000}"/>
    <cellStyle name="_Currency_Synergy Calc 1.1 rev 5-yr aug high1_bpace" xfId="156" xr:uid="{00000000-0005-0000-0000-00009B000000}"/>
    <cellStyle name="_Currency_Synergy Calc 1.1 rev 5-yr aug high1_bpace 2" xfId="157" xr:uid="{00000000-0005-0000-0000-00009C000000}"/>
    <cellStyle name="_Currency_Synergy Detail _gs" xfId="158" xr:uid="{00000000-0005-0000-0000-00009D000000}"/>
    <cellStyle name="_CurrencySpace" xfId="159" xr:uid="{00000000-0005-0000-0000-00009E000000}"/>
    <cellStyle name="_CurrencySpace 2" xfId="160" xr:uid="{00000000-0005-0000-0000-00009F000000}"/>
    <cellStyle name="_CurrencySpace_Book1" xfId="161" xr:uid="{00000000-0005-0000-0000-0000A0000000}"/>
    <cellStyle name="_CurrencySpace_Book1_2007_5YrFcst_Mar 08 v47_vBB" xfId="162" xr:uid="{00000000-0005-0000-0000-0000A1000000}"/>
    <cellStyle name="_CurrencySpace_Church's Model" xfId="163" xr:uid="{00000000-0005-0000-0000-0000A2000000}"/>
    <cellStyle name="_CurrencySpace_Church's Model 2" xfId="164" xr:uid="{00000000-0005-0000-0000-0000A3000000}"/>
    <cellStyle name="_CurrencySpace_Combined Synergy Presentation" xfId="165" xr:uid="{00000000-0005-0000-0000-0000A4000000}"/>
    <cellStyle name="_CurrencySpace_Combined Synergy Presentation 2" xfId="166" xr:uid="{00000000-0005-0000-0000-0000A5000000}"/>
    <cellStyle name="_CurrencySpace_H-G Holdings race car v5 (change dep)" xfId="167" xr:uid="{00000000-0005-0000-0000-0000A6000000}"/>
    <cellStyle name="_CurrencySpace_H-G Holdings race car v5 (change dep) 2" xfId="168" xr:uid="{00000000-0005-0000-0000-0000A7000000}"/>
    <cellStyle name="_CurrencySpace_Knology Model" xfId="169" xr:uid="{00000000-0005-0000-0000-0000A8000000}"/>
    <cellStyle name="_CurrencySpace_Knology Model 2" xfId="170" xr:uid="{00000000-0005-0000-0000-0000A9000000}"/>
    <cellStyle name="_CurrencySpace_lbo_long_model" xfId="171" xr:uid="{00000000-0005-0000-0000-0000AA000000}"/>
    <cellStyle name="_CurrencySpace_Model Assumptions" xfId="172" xr:uid="{00000000-0005-0000-0000-0000AB000000}"/>
    <cellStyle name="_CurrencySpace_Model Assumptions (2)" xfId="173" xr:uid="{00000000-0005-0000-0000-0000AC000000}"/>
    <cellStyle name="_CurrencySpace_Model Assumptions (2) 2" xfId="174" xr:uid="{00000000-0005-0000-0000-0000AD000000}"/>
    <cellStyle name="_CurrencySpace_Model Assumptions 2" xfId="175" xr:uid="{00000000-0005-0000-0000-0000AE000000}"/>
    <cellStyle name="_CurrencySpace_Model Assumptions 3" xfId="176" xr:uid="{00000000-0005-0000-0000-0000AF000000}"/>
    <cellStyle name="_CurrencySpace_Model Assumptions 4" xfId="177" xr:uid="{00000000-0005-0000-0000-0000B0000000}"/>
    <cellStyle name="_CurrencySpace_Model Assumptions 5" xfId="2376" xr:uid="{A1799019-296A-4998-AF70-4A323707AE74}"/>
    <cellStyle name="_CurrencySpace_Model Assumptions 6" xfId="2377" xr:uid="{D00B58E5-014C-4DD1-B5BF-3EACF5E2461F}"/>
    <cellStyle name="_CurrencySpace_Model Assumptions 7" xfId="2378" xr:uid="{EFB3BFF2-1ACC-4616-B418-6FE15D539296}"/>
    <cellStyle name="_CurrencySpace_Model Assumptions 8" xfId="2379" xr:uid="{0504FFFF-CF1C-4AB7-A9FF-DDBD013B7411}"/>
    <cellStyle name="_CurrencySpace_personal" xfId="178" xr:uid="{00000000-0005-0000-0000-0000B1000000}"/>
    <cellStyle name="_CurrencySpace_personal 2" xfId="179" xr:uid="{00000000-0005-0000-0000-0000B2000000}"/>
    <cellStyle name="_CurrencySpace_PW Access Revenue" xfId="180" xr:uid="{00000000-0005-0000-0000-0000B3000000}"/>
    <cellStyle name="_CurrencySpace_PW Access Revenue 2" xfId="181" xr:uid="{00000000-0005-0000-0000-0000B4000000}"/>
    <cellStyle name="_CurrencySpace_Robert pages" xfId="182" xr:uid="{00000000-0005-0000-0000-0000B5000000}"/>
    <cellStyle name="_CurrencySpace_Robert pages 2" xfId="183" xr:uid="{00000000-0005-0000-0000-0000B6000000}"/>
    <cellStyle name="_CurrencySpace_S&amp;S Model" xfId="184" xr:uid="{00000000-0005-0000-0000-0000B7000000}"/>
    <cellStyle name="_CurrencySpace_S&amp;S Model 2" xfId="185" xr:uid="{00000000-0005-0000-0000-0000B8000000}"/>
    <cellStyle name="_CurrencySpace_Synergy Analysis" xfId="186" xr:uid="{00000000-0005-0000-0000-0000B9000000}"/>
    <cellStyle name="_CurrencySpace_Synergy Analysis 2" xfId="187" xr:uid="{00000000-0005-0000-0000-0000BA000000}"/>
    <cellStyle name="_CurrencySpace_Synergy Analysis_co-advisors" xfId="188" xr:uid="{00000000-0005-0000-0000-0000BB000000}"/>
    <cellStyle name="_CurrencySpace_Synergy Analysis_co-advisors 2" xfId="189" xr:uid="{00000000-0005-0000-0000-0000BC000000}"/>
    <cellStyle name="_CurrencySpace_Synergy Calc 1.1 rev 5-yr aug high1_bpace" xfId="190" xr:uid="{00000000-0005-0000-0000-0000BD000000}"/>
    <cellStyle name="_CurrencySpace_Synergy Calc 1.1 rev 5-yr aug high1_bpace 2" xfId="191" xr:uid="{00000000-0005-0000-0000-0000BE000000}"/>
    <cellStyle name="_CurrencySpace_Synergy Detail _gs" xfId="192" xr:uid="{00000000-0005-0000-0000-0000BF000000}"/>
    <cellStyle name="_date" xfId="193" xr:uid="{00000000-0005-0000-0000-0000C0000000}"/>
    <cellStyle name="_date_2007_5YrFcst_AM v40" xfId="194" xr:uid="{00000000-0005-0000-0000-0000C1000000}"/>
    <cellStyle name="_date_2007_5YrFcst_AM v40 2" xfId="195" xr:uid="{00000000-0005-0000-0000-0000C2000000}"/>
    <cellStyle name="_date_2007_5YrFcst_AM v40_DSR Monthly 2012" xfId="2380" xr:uid="{938E9A7E-7023-46D9-8169-6384184B8E70}"/>
    <cellStyle name="_date_2007_5YrFcst_Mar 08 v47_vBB" xfId="196" xr:uid="{00000000-0005-0000-0000-0000C3000000}"/>
    <cellStyle name="_date_2007_5YrFcst_Mar 08 v47_vBB 2" xfId="197" xr:uid="{00000000-0005-0000-0000-0000C4000000}"/>
    <cellStyle name="_date_2007_5YrFcst_Mar 08 v47_vBB_DSR Monthly 2012" xfId="2381" xr:uid="{2EF89A01-2FFD-4207-BC32-DDADD40B38B1}"/>
    <cellStyle name="_date_Backup Financials" xfId="198" xr:uid="{00000000-0005-0000-0000-0000C5000000}"/>
    <cellStyle name="_Dollar" xfId="199" xr:uid="{00000000-0005-0000-0000-0000C6000000}"/>
    <cellStyle name="_Dollar_7-12 TWC 1" xfId="200" xr:uid="{00000000-0005-0000-0000-0000C7000000}"/>
    <cellStyle name="_Dollar_7-12 TWC 1 2" xfId="201" xr:uid="{00000000-0005-0000-0000-0000C8000000}"/>
    <cellStyle name="_Dollar_jons template" xfId="202" xr:uid="{00000000-0005-0000-0000-0000C9000000}"/>
    <cellStyle name="_Dollar_jons template 2" xfId="203" xr:uid="{00000000-0005-0000-0000-0000CA000000}"/>
    <cellStyle name="_Estudo Kit 1 SG_Sabonete DADO_SEM CARTUCHO" xfId="2382" xr:uid="{D26CC81C-F5A5-4386-96AD-BA9BE002C8FF}"/>
    <cellStyle name="_Estudo Kit 2 SG_com mini sabonete_SEM CARTUCHO" xfId="2383" xr:uid="{BE8CD8BE-A6F6-4FC7-8463-014DC6147EA4}"/>
    <cellStyle name="_Estudo Kit Lively" xfId="2384" xr:uid="{F46303EC-7D3E-4CB2-AA03-819EC5A86203}"/>
    <cellStyle name="_Euro" xfId="204" xr:uid="{00000000-0005-0000-0000-0000CB000000}"/>
    <cellStyle name="_Euro_2007_5YrFcst_AM v40" xfId="205" xr:uid="{00000000-0005-0000-0000-0000CC000000}"/>
    <cellStyle name="_Euro_Backup Financials" xfId="206" xr:uid="{00000000-0005-0000-0000-0000CD000000}"/>
    <cellStyle name="_Euro_Cable_Industry Overview5" xfId="207" xr:uid="{00000000-0005-0000-0000-0000CE000000}"/>
    <cellStyle name="_Euro_Cable_Industry Overview5_2007_5YrFcst_AM v40" xfId="208" xr:uid="{00000000-0005-0000-0000-0000CF000000}"/>
    <cellStyle name="_Euro_Cable_Industry Overview5_2007_5YrFcst_v35" xfId="209" xr:uid="{00000000-0005-0000-0000-0000D0000000}"/>
    <cellStyle name="_Euro_Cable_Industry Overview5_Backup Financials" xfId="210" xr:uid="{00000000-0005-0000-0000-0000D1000000}"/>
    <cellStyle name="_Euro_Gelco Model" xfId="211" xr:uid="{00000000-0005-0000-0000-0000D2000000}"/>
    <cellStyle name="_Euro_Gelco Model 2" xfId="212" xr:uid="{00000000-0005-0000-0000-0000D3000000}"/>
    <cellStyle name="_Euro_Gelco Model_2007_5YrFcst_AM v40" xfId="213" xr:uid="{00000000-0005-0000-0000-0000D4000000}"/>
    <cellStyle name="_Euro_Gelco Model_2007_5YrFcst_AM v40 2" xfId="214" xr:uid="{00000000-0005-0000-0000-0000D5000000}"/>
    <cellStyle name="_Euro_Gelco Model_Backup Financials" xfId="215" xr:uid="{00000000-0005-0000-0000-0000D6000000}"/>
    <cellStyle name="_Euro_Gelco Model_Backup Financials 2" xfId="216" xr:uid="{00000000-0005-0000-0000-0000D7000000}"/>
    <cellStyle name="_Euro_Knology Model" xfId="217" xr:uid="{00000000-0005-0000-0000-0000D8000000}"/>
    <cellStyle name="_Euro_Knology Model 2" xfId="218" xr:uid="{00000000-0005-0000-0000-0000D9000000}"/>
    <cellStyle name="_Euro_Knology Model_2007_5YrFcst_Mar 08 v47_vBB" xfId="219" xr:uid="{00000000-0005-0000-0000-0000DA000000}"/>
    <cellStyle name="_Euro_Knology Model_2007_5YrFcst_Mar 08 v47_vBB 2" xfId="220" xr:uid="{00000000-0005-0000-0000-0000DB000000}"/>
    <cellStyle name="_Euro_Model Assumptions" xfId="221" xr:uid="{00000000-0005-0000-0000-0000DC000000}"/>
    <cellStyle name="_Euro_Model Assumptions (2)" xfId="222" xr:uid="{00000000-0005-0000-0000-0000DD000000}"/>
    <cellStyle name="_Euro_Model Assumptions (2) 2" xfId="223" xr:uid="{00000000-0005-0000-0000-0000DE000000}"/>
    <cellStyle name="_Euro_Model Assumptions (2)_2007_5YrFcst_Mar 08 v47_vBB" xfId="224" xr:uid="{00000000-0005-0000-0000-0000DF000000}"/>
    <cellStyle name="_Euro_Model Assumptions (2)_2007_5YrFcst_Mar 08 v47_vBB 2" xfId="225" xr:uid="{00000000-0005-0000-0000-0000E0000000}"/>
    <cellStyle name="_Euro_Model Assumptions 2" xfId="226" xr:uid="{00000000-0005-0000-0000-0000E1000000}"/>
    <cellStyle name="_Euro_Model Assumptions 3" xfId="227" xr:uid="{00000000-0005-0000-0000-0000E2000000}"/>
    <cellStyle name="_Euro_Model Assumptions 4" xfId="228" xr:uid="{00000000-0005-0000-0000-0000E3000000}"/>
    <cellStyle name="_Euro_Model Assumptions_2007_5YrFcst_Mar 08 v47_vBB" xfId="229" xr:uid="{00000000-0005-0000-0000-0000E4000000}"/>
    <cellStyle name="_Euro_Model Assumptions_2007_5YrFcst_Mar 08 v47_vBB 2" xfId="230" xr:uid="{00000000-0005-0000-0000-0000E5000000}"/>
    <cellStyle name="_Euro_New Quick Cash Flow Model _v10" xfId="231" xr:uid="{00000000-0005-0000-0000-0000E6000000}"/>
    <cellStyle name="_Euro_New Quick Cash Flow Model _v10 2" xfId="232" xr:uid="{00000000-0005-0000-0000-0000E7000000}"/>
    <cellStyle name="_Euro_New Quick Cash Flow Model _v10_2007_5YrFcst_Mar 08 v47_vBB" xfId="233" xr:uid="{00000000-0005-0000-0000-0000E8000000}"/>
    <cellStyle name="_Euro_New Quick Cash Flow Model _v10_2007_5YrFcst_Mar 08 v47_vBB 2" xfId="234" xr:uid="{00000000-0005-0000-0000-0000E9000000}"/>
    <cellStyle name="_Euro_PW Access Revenue" xfId="235" xr:uid="{00000000-0005-0000-0000-0000EA000000}"/>
    <cellStyle name="_Euro_PW Access Revenue 2" xfId="236" xr:uid="{00000000-0005-0000-0000-0000EB000000}"/>
    <cellStyle name="_Euro_Summary" xfId="237" xr:uid="{00000000-0005-0000-0000-0000EC000000}"/>
    <cellStyle name="_Euro_Summary 2" xfId="238" xr:uid="{00000000-0005-0000-0000-0000ED000000}"/>
    <cellStyle name="_Euro_Summary_2007_5YrFcst_Mar 08 v47_vBB" xfId="239" xr:uid="{00000000-0005-0000-0000-0000EE000000}"/>
    <cellStyle name="_Euro_Summary_2007_5YrFcst_Mar 08 v47_vBB 2" xfId="240" xr:uid="{00000000-0005-0000-0000-0000EF000000}"/>
    <cellStyle name="_GBP" xfId="241" xr:uid="{00000000-0005-0000-0000-0000F0000000}"/>
    <cellStyle name="_GBP 2" xfId="2386" xr:uid="{0854D1C6-116A-40C5-AD0C-72E0FE3820A8}"/>
    <cellStyle name="_GBP 2 2" xfId="4906" xr:uid="{FC02A668-E7CD-4ABF-92BE-5D963A084D7D}"/>
    <cellStyle name="_GBP 3" xfId="2385" xr:uid="{9801A001-98CB-4A8C-BF54-17B141D20D4A}"/>
    <cellStyle name="_GBP 3 2" xfId="4905" xr:uid="{AD659746-4C4E-4EB1-89AC-3AD249953C6A}"/>
    <cellStyle name="_GBP_2007_5YrFcst_AM v40" xfId="242" xr:uid="{00000000-0005-0000-0000-0000F1000000}"/>
    <cellStyle name="_GBP_2007_5YrFcst_AM v40 2" xfId="243" xr:uid="{00000000-0005-0000-0000-0000F2000000}"/>
    <cellStyle name="_GBP_2007_5YrFcst_AM v40 2 2" xfId="2389" xr:uid="{0C0E325F-9F1A-40D3-B727-4F734FF7F957}"/>
    <cellStyle name="_GBP_2007_5YrFcst_AM v40 2 2 2" xfId="4909" xr:uid="{4C633727-857C-4424-B0D3-AAF54EC7ED55}"/>
    <cellStyle name="_GBP_2007_5YrFcst_AM v40 2 3" xfId="2388" xr:uid="{779C2625-3680-46E8-BA79-FD4A3213D7AD}"/>
    <cellStyle name="_GBP_2007_5YrFcst_AM v40 2 3 2" xfId="4908" xr:uid="{CAB7CF1F-61B8-4332-9A4E-8A8613D613FA}"/>
    <cellStyle name="_GBP_2007_5YrFcst_AM v40 3" xfId="2390" xr:uid="{20B3EBB4-1642-4DA2-AB29-5DAC7BBF2E38}"/>
    <cellStyle name="_GBP_2007_5YrFcst_AM v40 3 2" xfId="4910" xr:uid="{ECE7A885-AC59-4334-AFC0-B48C31547EAD}"/>
    <cellStyle name="_GBP_2007_5YrFcst_AM v40 4" xfId="2387" xr:uid="{D7668F21-201A-47EE-9115-3D3E97E6211A}"/>
    <cellStyle name="_GBP_2007_5YrFcst_AM v40 4 2" xfId="4907" xr:uid="{E8B49E9F-A3BB-4839-9722-EA327A8E2023}"/>
    <cellStyle name="_GBP_2007_5YrFcst_v35" xfId="244" xr:uid="{00000000-0005-0000-0000-0000F3000000}"/>
    <cellStyle name="_GBP_2007_5YrFcst_v35 2" xfId="245" xr:uid="{00000000-0005-0000-0000-0000F4000000}"/>
    <cellStyle name="_GBP_2007_5YrFcst_v35 2 2" xfId="2393" xr:uid="{5B4F6FC3-2A79-470C-9178-5BFD93C4BF81}"/>
    <cellStyle name="_GBP_2007_5YrFcst_v35 2 2 2" xfId="4913" xr:uid="{68AD9E84-6DCB-4953-B124-D322268C9B54}"/>
    <cellStyle name="_GBP_2007_5YrFcst_v35 2 3" xfId="2392" xr:uid="{B70BD262-62BE-4592-860D-F0ED2A25FE45}"/>
    <cellStyle name="_GBP_2007_5YrFcst_v35 2 3 2" xfId="4912" xr:uid="{86BCBED5-B477-4684-88F8-D4B774DE4F35}"/>
    <cellStyle name="_GBP_2007_5YrFcst_v35 3" xfId="2394" xr:uid="{E4C083F0-90B0-4B4B-9889-4A1C7CE86810}"/>
    <cellStyle name="_GBP_2007_5YrFcst_v35 3 2" xfId="4914" xr:uid="{F2661529-3F1B-4615-9E4C-A7D44BDEBEE2}"/>
    <cellStyle name="_GBP_2007_5YrFcst_v35 4" xfId="2391" xr:uid="{936B7537-B960-477E-901A-C58E9D4C463B}"/>
    <cellStyle name="_GBP_2007_5YrFcst_v35 4 2" xfId="4911" xr:uid="{A5FD9F7B-D4B3-4695-B7FB-3DA0402EC589}"/>
    <cellStyle name="_GBP_Backup Financials" xfId="246" xr:uid="{00000000-0005-0000-0000-0000F5000000}"/>
    <cellStyle name="_GBP_Backup Financials 2" xfId="2396" xr:uid="{4470B022-0E8C-42BB-928D-E2EEB697A260}"/>
    <cellStyle name="_GBP_Backup Financials 2 2" xfId="4916" xr:uid="{52BAD76E-940B-476C-96C2-E6C64E47FD40}"/>
    <cellStyle name="_GBP_Backup Financials 3" xfId="2395" xr:uid="{8D9F1D62-B71C-4794-854F-1DE327283DDC}"/>
    <cellStyle name="_GBP_Backup Financials 3 2" xfId="4915" xr:uid="{2EBAC3B9-7D64-42C7-9B2A-FC836861AE32}"/>
    <cellStyle name="_Georgia OPEX Budget 2011 (18-02-2011)" xfId="2397" xr:uid="{04FC218D-5E42-40F1-9300-32F16364492B}"/>
    <cellStyle name="_H24 EMEA FEB 10 2012a" xfId="247" xr:uid="{00000000-0005-0000-0000-0000F6000000}"/>
    <cellStyle name="_Heading" xfId="248" xr:uid="{00000000-0005-0000-0000-0000F7000000}"/>
    <cellStyle name="_Heading_2007_5YrFcst_AM v40" xfId="249" xr:uid="{00000000-0005-0000-0000-0000F8000000}"/>
    <cellStyle name="_Heading_2007_5YrFcst_AM v40 2" xfId="250" xr:uid="{00000000-0005-0000-0000-0000F9000000}"/>
    <cellStyle name="_Heading_2007_5YrFcst_AM v40_DSR Monthly 2012" xfId="2398" xr:uid="{21F8D844-F8C9-4DEA-B86A-1D4DA1C13F91}"/>
    <cellStyle name="_Heading_2007_5YrFcst_Mar 08 v47_vBB" xfId="251" xr:uid="{00000000-0005-0000-0000-0000FA000000}"/>
    <cellStyle name="_Heading_2007_5YrFcst_Mar 08 v47_vBB 2" xfId="252" xr:uid="{00000000-0005-0000-0000-0000FB000000}"/>
    <cellStyle name="_Heading_2007_5YrFcst_Mar 08 v47_vBB_DSR Monthly 2012" xfId="2399" xr:uid="{D27010D3-4DF9-482C-A277-9303366E3606}"/>
    <cellStyle name="_Heading_Backup Financials" xfId="253" xr:uid="{00000000-0005-0000-0000-0000FC000000}"/>
    <cellStyle name="_Heading_lbo_long_model" xfId="254" xr:uid="{00000000-0005-0000-0000-0000FD000000}"/>
    <cellStyle name="_Heading_lbo_long_model 2" xfId="255" xr:uid="{00000000-0005-0000-0000-0000FE000000}"/>
    <cellStyle name="_Heading_lbo_long_model_Armenia proposed DS Price-list and Filuet prices19 Dec 2011" xfId="2400" xr:uid="{66A029FA-5C52-41F4-AEA5-A5D4C289DA89}"/>
    <cellStyle name="_Heading_lbo_long_model_DSR Monthly 2012" xfId="2401" xr:uid="{E8D7533B-D5DA-419F-8BF0-3A2B8C673F89}"/>
    <cellStyle name="_Heading_lbo_long_model_KYRG NIP Pricing proposal v2" xfId="2402" xr:uid="{ED7D46B7-5DFD-4858-88A5-F55947CEE4FB}"/>
    <cellStyle name="_Heading_lbo_long_model_Kyrgsystan Importer PL" xfId="2403" xr:uid="{9B522984-83F6-445D-AB34-111B89B3AC42}"/>
    <cellStyle name="_Heading_lbo_long_model_Kyrgyzstan PAR RSM v.5" xfId="2404" xr:uid="{DFD66381-8A3A-4748-BD61-3959EA8493B0}"/>
    <cellStyle name="_Heading_lbo_long_model_Mongolia Pricing comparision_v3_AQ 3%  6%" xfId="2405" xr:uid="{BF9C91E4-8708-404A-B27E-DB9797547DF4}"/>
    <cellStyle name="_Heading_lbo_long_model_Mongolia Pricing comparision_v3_AQ 3%  6% 2" xfId="2406" xr:uid="{0E7456CF-367B-4CD8-AA16-38A48C389CA8}"/>
    <cellStyle name="_Heading_lbo_long_model_Mongolia_Pricing_v2_mail" xfId="2407" xr:uid="{A58F50ED-FD4D-408D-B3FC-1CC2914614D0}"/>
    <cellStyle name="_Heading_lbo_long_model_Mongolia_Pricing_v2_mail 2" xfId="2408" xr:uid="{CA20C0B4-F1FF-4D1D-AFF9-885040BE085C}"/>
    <cellStyle name="_Heading_lbo_long_model_Xl0000044" xfId="2409" xr:uid="{CE098A11-5CED-4B7E-8F56-C978EEA73160}"/>
    <cellStyle name="_Heading_prestemp" xfId="256" xr:uid="{00000000-0005-0000-0000-0000FF000000}"/>
    <cellStyle name="_Heading_prestemp 2" xfId="257" xr:uid="{00000000-0005-0000-0000-000000010000}"/>
    <cellStyle name="_Heading_prestemp_Armenia proposed DS Price-list and Filuet prices19 Dec 2011" xfId="2410" xr:uid="{CFF2B71A-7C73-41C6-B40B-0C1EAD2B56C5}"/>
    <cellStyle name="_Heading_prestemp_DSR Monthly 2012" xfId="2411" xr:uid="{26C50FD3-E713-4525-9973-185BBE3B303B}"/>
    <cellStyle name="_Heading_prestemp_KYRG NIP Pricing proposal v2" xfId="2412" xr:uid="{F1B2B3DD-A670-49C3-8CDF-A83FE43B0498}"/>
    <cellStyle name="_Heading_prestemp_Kyrgsystan Importer PL" xfId="2413" xr:uid="{1C292111-B238-478E-AB47-2C0921B10186}"/>
    <cellStyle name="_Heading_prestemp_Kyrgyzstan PAR RSM v.5" xfId="2414" xr:uid="{E1C96EC5-828D-4CDD-AD32-3552C7F8083F}"/>
    <cellStyle name="_Heading_prestemp_Mongolia Pricing comparision_v3_AQ 3%  6%" xfId="2415" xr:uid="{D6907281-9163-45F9-BDFA-FC576FB4C2D8}"/>
    <cellStyle name="_Heading_prestemp_Mongolia Pricing comparision_v3_AQ 3%  6% 2" xfId="2416" xr:uid="{8815B72D-0BCA-4F27-BF9B-9748029C58CB}"/>
    <cellStyle name="_Heading_prestemp_Mongolia_Pricing_v2_mail" xfId="2417" xr:uid="{644668FF-9284-4919-8ED2-914B59952B6D}"/>
    <cellStyle name="_Heading_prestemp_Mongolia_Pricing_v2_mail 2" xfId="2418" xr:uid="{3BEC99CA-17FC-42C2-AA62-9CAAFEF83662}"/>
    <cellStyle name="_Heading_prestemp_Xl0000044" xfId="2419" xr:uid="{B78F7151-807F-465C-B5B3-25BA640E4FB5}"/>
    <cellStyle name="_Headline" xfId="258" xr:uid="{00000000-0005-0000-0000-000001010000}"/>
    <cellStyle name="_Highlight" xfId="259" xr:uid="{00000000-0005-0000-0000-000002010000}"/>
    <cellStyle name="_Highlight 2" xfId="260" xr:uid="{00000000-0005-0000-0000-000003010000}"/>
    <cellStyle name="_Kits abr.2010_resumão" xfId="2420" xr:uid="{5E9A0BC1-7631-4FA2-BD6A-82B769A945B5}"/>
    <cellStyle name="_LIBOR" xfId="261" xr:uid="{00000000-0005-0000-0000-000004010000}"/>
    <cellStyle name="_LIBOR_2007_5YrFcst_AM v40" xfId="262" xr:uid="{00000000-0005-0000-0000-000005010000}"/>
    <cellStyle name="_LIBOR_2007_5YrFcst_AM v40 2" xfId="263" xr:uid="{00000000-0005-0000-0000-000006010000}"/>
    <cellStyle name="_LIBOR_2007_5YrFcst_v35" xfId="264" xr:uid="{00000000-0005-0000-0000-000007010000}"/>
    <cellStyle name="_LIBOR_2007_5YrFcst_v35 2" xfId="265" xr:uid="{00000000-0005-0000-0000-000008010000}"/>
    <cellStyle name="_LIBOR_Backup Financials" xfId="266" xr:uid="{00000000-0005-0000-0000-000009010000}"/>
    <cellStyle name="_LIBOR_IRR grid" xfId="267" xr:uid="{00000000-0005-0000-0000-00000A010000}"/>
    <cellStyle name="_LIBOR_IRR grid_2007_5YrFcst_AM v40" xfId="268" xr:uid="{00000000-0005-0000-0000-00000B010000}"/>
    <cellStyle name="_LIBOR_IRR grid_2007_5YrFcst_AM v40 2" xfId="269" xr:uid="{00000000-0005-0000-0000-00000C010000}"/>
    <cellStyle name="_LIBOR_IRR grid_Backup Financials" xfId="270" xr:uid="{00000000-0005-0000-0000-00000D010000}"/>
    <cellStyle name="_LIBOR_IRR Model" xfId="271" xr:uid="{00000000-0005-0000-0000-00000E010000}"/>
    <cellStyle name="_LIBOR_IRR Model_2007_5YrFcst_Mar 08 v47_vBB" xfId="272" xr:uid="{00000000-0005-0000-0000-00000F010000}"/>
    <cellStyle name="_LIBOR_IRR_ReturnsBlend6-21" xfId="273" xr:uid="{00000000-0005-0000-0000-000010010000}"/>
    <cellStyle name="_LIBOR_IRR_ReturnsBlend6-21_2007_5YrFcst_Mar 08 v47_vBB" xfId="274" xr:uid="{00000000-0005-0000-0000-000011010000}"/>
    <cellStyle name="_LIBOR_Mesa_Irr Grid" xfId="275" xr:uid="{00000000-0005-0000-0000-000012010000}"/>
    <cellStyle name="_LIBOR_Mesa_Irr Grid_2007_5YrFcst_Mar 08 v47_vBB" xfId="276" xr:uid="{00000000-0005-0000-0000-000013010000}"/>
    <cellStyle name="_LIBOR_Monotype QCF Sizing Analysis" xfId="277" xr:uid="{00000000-0005-0000-0000-000014010000}"/>
    <cellStyle name="_LIBOR_Monotype QCF Sizing Analysis_2007_5YrFcst_Mar 08 v47_vBB" xfId="278" xr:uid="{00000000-0005-0000-0000-000015010000}"/>
    <cellStyle name="_LIBOR_Monotype Sizing Pricing" xfId="279" xr:uid="{00000000-0005-0000-0000-000016010000}"/>
    <cellStyle name="_LIBOR_Monotype Sizing Pricing_2007_5YrFcst_Mar 08 v47_vBB" xfId="280" xr:uid="{00000000-0005-0000-0000-000017010000}"/>
    <cellStyle name="_Margin Report by Product Dec 2010" xfId="2425" xr:uid="{ACFE2072-5877-4E25-87DD-3EA50F568D77}"/>
    <cellStyle name="_MemoHead" xfId="281" xr:uid="{00000000-0005-0000-0000-000018010000}"/>
    <cellStyle name="_MemoHead_2007_5YrFcst_AM v40" xfId="282" xr:uid="{00000000-0005-0000-0000-000019010000}"/>
    <cellStyle name="_MemoHead_2007_5YrFcst_AM v40 2" xfId="283" xr:uid="{00000000-0005-0000-0000-00001A010000}"/>
    <cellStyle name="_MemoHead_2007_5YrFcst_AM v40_DSR Monthly 2012" xfId="2426" xr:uid="{5B1FE346-0E1B-43BF-8960-AD7E446CA0E6}"/>
    <cellStyle name="_MemoHead_2007_5YrFcst_Mar 08 v47_vBB" xfId="284" xr:uid="{00000000-0005-0000-0000-00001B010000}"/>
    <cellStyle name="_MemoHead_2007_5YrFcst_Mar 08 v47_vBB 2" xfId="285" xr:uid="{00000000-0005-0000-0000-00001C010000}"/>
    <cellStyle name="_MemoHead_2007_5YrFcst_Mar 08 v47_vBB_DSR Monthly 2012" xfId="2427" xr:uid="{E71F8767-999C-4E26-80E5-1B767CBE6A2B}"/>
    <cellStyle name="_MemoHead_Backup Financials" xfId="286" xr:uid="{00000000-0005-0000-0000-00001D010000}"/>
    <cellStyle name="_MemoSubHead" xfId="287" xr:uid="{00000000-0005-0000-0000-00001E010000}"/>
    <cellStyle name="_MemoSubHead_2007_5YrFcst_AM v40" xfId="288" xr:uid="{00000000-0005-0000-0000-00001F010000}"/>
    <cellStyle name="_MemoSubHead_2007_5YrFcst_AM v40 2" xfId="289" xr:uid="{00000000-0005-0000-0000-000020010000}"/>
    <cellStyle name="_MemoSubHead_2007_5YrFcst_AM v40_DSR Monthly 2012" xfId="2429" xr:uid="{8B7A66ED-D778-45ED-B0A9-383BBAE6C092}"/>
    <cellStyle name="_MemoSubHead_2007_5YrFcst_Mar 08 v47_vBB" xfId="290" xr:uid="{00000000-0005-0000-0000-000021010000}"/>
    <cellStyle name="_MemoSubHead_2007_5YrFcst_Mar 08 v47_vBB 2" xfId="291" xr:uid="{00000000-0005-0000-0000-000022010000}"/>
    <cellStyle name="_MemoSubHead_2007_5YrFcst_Mar 08 v47_vBB_DSR Monthly 2012" xfId="2432" xr:uid="{D5E15756-D973-434E-A9DF-B8645F606A57}"/>
    <cellStyle name="_MemoSubHead_Backup Financials" xfId="292" xr:uid="{00000000-0005-0000-0000-000023010000}"/>
    <cellStyle name="_Mongolia Pricing comparision_v3_AQ 3%  6%" xfId="2434" xr:uid="{27ECF396-2770-4226-9EC5-B790BB3123E4}"/>
    <cellStyle name="_Mongolia Pricing comparision_v3_AQ 3%  6% 2" xfId="2435" xr:uid="{205EBFED-1D0C-458A-A93F-14AEE3E3D06D}"/>
    <cellStyle name="_Mongolia_Pricing_v2_mail" xfId="2436" xr:uid="{A5F4C20E-82F0-4FE1-A84F-B637D72D1B1D}"/>
    <cellStyle name="_Mongolia_Pricing_v2_mail 2" xfId="2437" xr:uid="{E58C3AA3-6999-4DDC-A0B0-E7B86DFCFD85}"/>
    <cellStyle name="_Multiple" xfId="293" xr:uid="{00000000-0005-0000-0000-000024010000}"/>
    <cellStyle name="_Multiple 2" xfId="294" xr:uid="{00000000-0005-0000-0000-000025010000}"/>
    <cellStyle name="_Multiple_7-12 TWC 1" xfId="295" xr:uid="{00000000-0005-0000-0000-000026010000}"/>
    <cellStyle name="_Multiple_7-12 TWC 1 2" xfId="296" xr:uid="{00000000-0005-0000-0000-000027010000}"/>
    <cellStyle name="_Multiple_AdelphiaFinancialSummary_25" xfId="297" xr:uid="{00000000-0005-0000-0000-000028010000}"/>
    <cellStyle name="_Multiple_AdelphiaFinancialSummary_25 2" xfId="298" xr:uid="{00000000-0005-0000-0000-000029010000}"/>
    <cellStyle name="_Multiple_Cable_Industry Overview5" xfId="299" xr:uid="{00000000-0005-0000-0000-00002A010000}"/>
    <cellStyle name="_Multiple_Cable_Industry Overview5 2" xfId="300" xr:uid="{00000000-0005-0000-0000-00002B010000}"/>
    <cellStyle name="_Multiple_Church's Model" xfId="301" xr:uid="{00000000-0005-0000-0000-00002C010000}"/>
    <cellStyle name="_Multiple_Church's Model 2" xfId="302" xr:uid="{00000000-0005-0000-0000-00002D010000}"/>
    <cellStyle name="_Multiple_Combined Synergy Presentation" xfId="303" xr:uid="{00000000-0005-0000-0000-00002E010000}"/>
    <cellStyle name="_Multiple_Combined Synergy Presentation 2" xfId="304" xr:uid="{00000000-0005-0000-0000-00002F010000}"/>
    <cellStyle name="_Multiple_Gelco Model" xfId="305" xr:uid="{00000000-0005-0000-0000-000030010000}"/>
    <cellStyle name="_Multiple_Gelco Model 2" xfId="306" xr:uid="{00000000-0005-0000-0000-000031010000}"/>
    <cellStyle name="_Multiple_H-G Holdings race car v5 (change dep)" xfId="307" xr:uid="{00000000-0005-0000-0000-000032010000}"/>
    <cellStyle name="_Multiple_H-G Holdings race car v5 (change dep) 2" xfId="308" xr:uid="{00000000-0005-0000-0000-000033010000}"/>
    <cellStyle name="_Multiple_H-G Holdings race car v5 (change dep)_2007_5YrFcst_AM v40" xfId="309" xr:uid="{00000000-0005-0000-0000-000034010000}"/>
    <cellStyle name="_Multiple_H-G Holdings race car v5 (change dep)_2007_5YrFcst_AM v40 2" xfId="310" xr:uid="{00000000-0005-0000-0000-000035010000}"/>
    <cellStyle name="_Multiple_H-G Holdings race car v5 (change dep)_Backup Financials" xfId="311" xr:uid="{00000000-0005-0000-0000-000036010000}"/>
    <cellStyle name="_Multiple_H-G Holdings race car v5 (change dep)_Backup Financials 2" xfId="312" xr:uid="{00000000-0005-0000-0000-000037010000}"/>
    <cellStyle name="_Multiple_jons template" xfId="313" xr:uid="{00000000-0005-0000-0000-000038010000}"/>
    <cellStyle name="_Multiple_jons template 2" xfId="314" xr:uid="{00000000-0005-0000-0000-000039010000}"/>
    <cellStyle name="_Multiple_Knology Model" xfId="315" xr:uid="{00000000-0005-0000-0000-00003A010000}"/>
    <cellStyle name="_Multiple_Knology Model_2007_5YrFcst_Mar 08 v47_vBB" xfId="316" xr:uid="{00000000-0005-0000-0000-00003B010000}"/>
    <cellStyle name="_Multiple_lbo_long_model" xfId="317" xr:uid="{00000000-0005-0000-0000-00003C010000}"/>
    <cellStyle name="_Multiple_Model Assumptions" xfId="318" xr:uid="{00000000-0005-0000-0000-00003D010000}"/>
    <cellStyle name="_Multiple_Model Assumptions (2)" xfId="319" xr:uid="{00000000-0005-0000-0000-00003E010000}"/>
    <cellStyle name="_Multiple_Model Assumptions (2)_2007_5YrFcst_Mar 08 v47_vBB" xfId="320" xr:uid="{00000000-0005-0000-0000-00003F010000}"/>
    <cellStyle name="_Multiple_Model Assumptions_2007_5YrFcst_Mar 08 v47_vBB" xfId="321" xr:uid="{00000000-0005-0000-0000-000040010000}"/>
    <cellStyle name="_Multiple_New Quick Cash Flow Model _v10" xfId="322" xr:uid="{00000000-0005-0000-0000-000041010000}"/>
    <cellStyle name="_Multiple_New Quick Cash Flow Model _v10 2" xfId="323" xr:uid="{00000000-0005-0000-0000-000042010000}"/>
    <cellStyle name="_Multiple_PW Access Revenue" xfId="324" xr:uid="{00000000-0005-0000-0000-000043010000}"/>
    <cellStyle name="_Multiple_PW Access Revenue 2" xfId="325" xr:uid="{00000000-0005-0000-0000-000044010000}"/>
    <cellStyle name="_Multiple_Robert pages" xfId="326" xr:uid="{00000000-0005-0000-0000-000045010000}"/>
    <cellStyle name="_Multiple_Robert pages 2" xfId="327" xr:uid="{00000000-0005-0000-0000-000046010000}"/>
    <cellStyle name="_Multiple_S&amp;S Model" xfId="328" xr:uid="{00000000-0005-0000-0000-000047010000}"/>
    <cellStyle name="_Multiple_S&amp;S Model 2" xfId="329" xr:uid="{00000000-0005-0000-0000-000048010000}"/>
    <cellStyle name="_Multiple_Summary" xfId="330" xr:uid="{00000000-0005-0000-0000-000049010000}"/>
    <cellStyle name="_Multiple_Summary 2" xfId="331" xr:uid="{00000000-0005-0000-0000-00004A010000}"/>
    <cellStyle name="_Multiple_Synergy Analysis_co-advisors" xfId="332" xr:uid="{00000000-0005-0000-0000-00004B010000}"/>
    <cellStyle name="_Multiple_Synergy Analysis_co-advisors 2" xfId="333" xr:uid="{00000000-0005-0000-0000-00004C010000}"/>
    <cellStyle name="_Multiple_Yield Tables" xfId="334" xr:uid="{00000000-0005-0000-0000-00004D010000}"/>
    <cellStyle name="_Multiple_Yield Tables 2" xfId="335" xr:uid="{00000000-0005-0000-0000-00004E010000}"/>
    <cellStyle name="_MultipleSpace" xfId="336" xr:uid="{00000000-0005-0000-0000-00004F010000}"/>
    <cellStyle name="_MultipleSpace 2" xfId="337" xr:uid="{00000000-0005-0000-0000-000050010000}"/>
    <cellStyle name="_MultipleSpace_7-12 TWC 1" xfId="338" xr:uid="{00000000-0005-0000-0000-000051010000}"/>
    <cellStyle name="_MultipleSpace_7-12 TWC 1 2" xfId="339" xr:uid="{00000000-0005-0000-0000-000052010000}"/>
    <cellStyle name="_MultipleSpace_7-12 TWC 1_2007_5YrFcst_AM v40" xfId="340" xr:uid="{00000000-0005-0000-0000-000053010000}"/>
    <cellStyle name="_MultipleSpace_7-12 TWC 1_2007_5YrFcst_AM v40 2" xfId="341" xr:uid="{00000000-0005-0000-0000-000054010000}"/>
    <cellStyle name="_MultipleSpace_7-12 TWC 1_Backup Financials" xfId="342" xr:uid="{00000000-0005-0000-0000-000055010000}"/>
    <cellStyle name="_MultipleSpace_7-12 TWC 1_Backup Financials 2" xfId="343" xr:uid="{00000000-0005-0000-0000-000056010000}"/>
    <cellStyle name="_MultipleSpace_Church's Model" xfId="344" xr:uid="{00000000-0005-0000-0000-000057010000}"/>
    <cellStyle name="_MultipleSpace_Church's Model 2" xfId="345" xr:uid="{00000000-0005-0000-0000-000058010000}"/>
    <cellStyle name="_MultipleSpace_Church's Model_Penthouse Fixed Income Valuation v1" xfId="346" xr:uid="{00000000-0005-0000-0000-000059010000}"/>
    <cellStyle name="_MultipleSpace_Church's Model_Penthouse Fixed Income Valuation v1 2" xfId="347" xr:uid="{00000000-0005-0000-0000-00005A010000}"/>
    <cellStyle name="_MultipleSpace_Church's Model_Penthouse Fixed Income Valuation v4" xfId="348" xr:uid="{00000000-0005-0000-0000-00005B010000}"/>
    <cellStyle name="_MultipleSpace_Church's Model_Penthouse Fixed Income Valuation v4 2" xfId="349" xr:uid="{00000000-0005-0000-0000-00005C010000}"/>
    <cellStyle name="_MultipleSpace_Combined Synergy Presentation" xfId="350" xr:uid="{00000000-0005-0000-0000-00005D010000}"/>
    <cellStyle name="_MultipleSpace_Combined Synergy Presentation 2" xfId="351" xr:uid="{00000000-0005-0000-0000-00005E010000}"/>
    <cellStyle name="_MultipleSpace_H-G Holdings race car v5 (change dep)" xfId="352" xr:uid="{00000000-0005-0000-0000-00005F010000}"/>
    <cellStyle name="_MultipleSpace_H-G Holdings race car v5 (change dep) 2" xfId="353" xr:uid="{00000000-0005-0000-0000-000060010000}"/>
    <cellStyle name="_MultipleSpace_H-G Holdings race car v5 (change dep)_2007_5YrFcst_Mar 08 v47_vBB" xfId="354" xr:uid="{00000000-0005-0000-0000-000061010000}"/>
    <cellStyle name="_MultipleSpace_H-G Holdings race car v5 (change dep)_2007_5YrFcst_Mar 08 v47_vBB 2" xfId="355" xr:uid="{00000000-0005-0000-0000-000062010000}"/>
    <cellStyle name="_MultipleSpace_H-G Holdings race car v5 (change dep)_Penthouse Fixed Income Valuation v1" xfId="356" xr:uid="{00000000-0005-0000-0000-000063010000}"/>
    <cellStyle name="_MultipleSpace_H-G Holdings race car v5 (change dep)_Penthouse Fixed Income Valuation v1 2" xfId="357" xr:uid="{00000000-0005-0000-0000-000064010000}"/>
    <cellStyle name="_MultipleSpace_H-G Holdings race car v5 (change dep)_Penthouse Fixed Income Valuation v4" xfId="358" xr:uid="{00000000-0005-0000-0000-000065010000}"/>
    <cellStyle name="_MultipleSpace_H-G Holdings race car v5 (change dep)_Penthouse Fixed Income Valuation v4 2" xfId="359" xr:uid="{00000000-0005-0000-0000-000066010000}"/>
    <cellStyle name="_MultipleSpace_jons template" xfId="360" xr:uid="{00000000-0005-0000-0000-000067010000}"/>
    <cellStyle name="_MultipleSpace_jons template 2" xfId="361" xr:uid="{00000000-0005-0000-0000-000068010000}"/>
    <cellStyle name="_MultipleSpace_jons template_2007_5YrFcst_Mar 08 v47_vBB" xfId="362" xr:uid="{00000000-0005-0000-0000-000069010000}"/>
    <cellStyle name="_MultipleSpace_jons template_2007_5YrFcst_Mar 08 v47_vBB 2" xfId="363" xr:uid="{00000000-0005-0000-0000-00006A010000}"/>
    <cellStyle name="_MultipleSpace_Knology Model" xfId="364" xr:uid="{00000000-0005-0000-0000-00006B010000}"/>
    <cellStyle name="_MultipleSpace_Knology Model_2007_5YrFcst_Mar 08 v47_vBB" xfId="365" xr:uid="{00000000-0005-0000-0000-00006C010000}"/>
    <cellStyle name="_MultipleSpace_Knology Model_Penthouse Fixed Income Valuation v1" xfId="366" xr:uid="{00000000-0005-0000-0000-00006D010000}"/>
    <cellStyle name="_MultipleSpace_Knology Model_Penthouse Fixed Income Valuation v4" xfId="367" xr:uid="{00000000-0005-0000-0000-00006E010000}"/>
    <cellStyle name="_MultipleSpace_lbo_long_model" xfId="368" xr:uid="{00000000-0005-0000-0000-00006F010000}"/>
    <cellStyle name="_MultipleSpace_Model Assumptions" xfId="369" xr:uid="{00000000-0005-0000-0000-000070010000}"/>
    <cellStyle name="_MultipleSpace_Model Assumptions (2)" xfId="370" xr:uid="{00000000-0005-0000-0000-000071010000}"/>
    <cellStyle name="_MultipleSpace_Model Assumptions (2)_2007_5YrFcst_Mar 08 v47_vBB" xfId="371" xr:uid="{00000000-0005-0000-0000-000072010000}"/>
    <cellStyle name="_MultipleSpace_Model Assumptions (2)_Penthouse Fixed Income Valuation v1" xfId="372" xr:uid="{00000000-0005-0000-0000-000073010000}"/>
    <cellStyle name="_MultipleSpace_Model Assumptions (2)_Penthouse Fixed Income Valuation v4" xfId="373" xr:uid="{00000000-0005-0000-0000-000074010000}"/>
    <cellStyle name="_MultipleSpace_Model Assumptions_2007_5YrFcst_Mar 08 v47_vBB" xfId="374" xr:uid="{00000000-0005-0000-0000-000075010000}"/>
    <cellStyle name="_MultipleSpace_Model Assumptions_Penthouse Fixed Income Valuation v1" xfId="375" xr:uid="{00000000-0005-0000-0000-000076010000}"/>
    <cellStyle name="_MultipleSpace_Model Assumptions_Penthouse Fixed Income Valuation v4" xfId="376" xr:uid="{00000000-0005-0000-0000-000077010000}"/>
    <cellStyle name="_MultipleSpace_PW Access Revenue" xfId="377" xr:uid="{00000000-0005-0000-0000-000078010000}"/>
    <cellStyle name="_MultipleSpace_PW Access Revenue 2" xfId="378" xr:uid="{00000000-0005-0000-0000-000079010000}"/>
    <cellStyle name="_MultipleSpace_Robert pages" xfId="379" xr:uid="{00000000-0005-0000-0000-00007A010000}"/>
    <cellStyle name="_MultipleSpace_Robert pages 2" xfId="380" xr:uid="{00000000-0005-0000-0000-00007B010000}"/>
    <cellStyle name="_MultipleSpace_S&amp;S Model" xfId="381" xr:uid="{00000000-0005-0000-0000-00007C010000}"/>
    <cellStyle name="_MultipleSpace_S&amp;S Model 2" xfId="382" xr:uid="{00000000-0005-0000-0000-00007D010000}"/>
    <cellStyle name="_MultipleSpace_Synergy Analysis" xfId="383" xr:uid="{00000000-0005-0000-0000-00007E010000}"/>
    <cellStyle name="_MultipleSpace_Synergy Analysis 2" xfId="384" xr:uid="{00000000-0005-0000-0000-00007F010000}"/>
    <cellStyle name="_MultipleSpace_Synergy Analysis_co-advisors" xfId="385" xr:uid="{00000000-0005-0000-0000-000080010000}"/>
    <cellStyle name="_MultipleSpace_Synergy Analysis_co-advisors 2" xfId="386" xr:uid="{00000000-0005-0000-0000-000081010000}"/>
    <cellStyle name="_MultipleSpace_Synergy Calc 1.1 rev 5-yr aug high1_bpace" xfId="387" xr:uid="{00000000-0005-0000-0000-000082010000}"/>
    <cellStyle name="_MultipleSpace_Synergy Calc 1.1 rev 5-yr aug high1_bpace 2" xfId="388" xr:uid="{00000000-0005-0000-0000-000083010000}"/>
    <cellStyle name="_MultipleSpace_Synergy Detail _gs" xfId="389" xr:uid="{00000000-0005-0000-0000-000084010000}"/>
    <cellStyle name="_Murray Energy Model v.59" xfId="390" xr:uid="{00000000-0005-0000-0000-000085010000}"/>
    <cellStyle name="_Murray Energy Model v.59 2" xfId="391" xr:uid="{00000000-0005-0000-0000-000086010000}"/>
    <cellStyle name="_Murray Energy Model v.59_Armenia_EApricing_020912" xfId="2460" xr:uid="{D1C230E3-364D-4750-B007-E625D2E73037}"/>
    <cellStyle name="_Murray Energy Model v.59_GG_Prices" xfId="2461" xr:uid="{FBDB70CB-6121-4725-B39E-4D0F5A90DBC3}"/>
    <cellStyle name="_Murray Energy Model v.59_KNOL PADD - Final revised 6.14.05" xfId="392" xr:uid="{00000000-0005-0000-0000-000087010000}"/>
    <cellStyle name="_Murray Energy Model v.59_KNOL PADD - Final revised 6.14.05 2" xfId="393" xr:uid="{00000000-0005-0000-0000-000088010000}"/>
    <cellStyle name="_Murray Energy Model v.59_KNOL PADD - Final revised 6.14.05_1" xfId="394" xr:uid="{00000000-0005-0000-0000-000089010000}"/>
    <cellStyle name="_Murray Energy Model v.59_KNOL PADD - Final revised 6.14.05_1 2" xfId="395" xr:uid="{00000000-0005-0000-0000-00008A010000}"/>
    <cellStyle name="_Murray Energy Model v.59_KNOL PADD - Final revised 6.14.05_1_Armenia_EApricing_020912" xfId="2462" xr:uid="{A4833D65-480E-4ACE-8118-8F2BCD94BAAF}"/>
    <cellStyle name="_Murray Energy Model v.59_KNOL PADD - Final revised 6.14.05_1_GG_Prices" xfId="2463" xr:uid="{3993ABE5-3CF4-4708-A2CC-C212D9A57460}"/>
    <cellStyle name="_Murray Energy Model v.59_KNOL PADD - Final revised 6.14.05_1_Kyrgyzstan PAR RSM v.5" xfId="2464" xr:uid="{9D35DA1F-35D5-4068-9DC9-3C18B7A41081}"/>
    <cellStyle name="_Murray Energy Model v.59_KNOL PADD - Final revised 6.14.05_1_PROMOTIONS" xfId="2465" xr:uid="{CE0A37DC-61C7-4C8F-9429-CC19612D0E91}"/>
    <cellStyle name="_Murray Energy Model v.59_KNOL PADD - Final revised 6.14.05_1_Sheet1" xfId="2466" xr:uid="{6A396039-3FCC-4F3C-B0BC-A617C39C1CD4}"/>
    <cellStyle name="_Murray Energy Model v.59_KNOL PADD - Final revised 6.14.05_2007_5YrFcst_Mar 08 v47_vBB" xfId="396" xr:uid="{00000000-0005-0000-0000-00008B010000}"/>
    <cellStyle name="_Murray Energy Model v.59_KNOL PADD - Final revised 6.14.05_2007_5YrFcst_Mar 08 v47_vBB 2" xfId="397" xr:uid="{00000000-0005-0000-0000-00008C010000}"/>
    <cellStyle name="_Murray Energy Model v.59_KNOL PADD - Final revised 6.14.05_2007_5YrFcst_Mar 08 v47_vBB_PROMOTIONS" xfId="2467" xr:uid="{3A1BC073-27DA-4F30-BBA2-C92C96CB22ED}"/>
    <cellStyle name="_Murray Energy Model v.59_KNOL PADD - Final revised 6.14.05_Armenia_EApricing_020912" xfId="2468" xr:uid="{3BB10880-9B90-479C-A269-B45E7A152916}"/>
    <cellStyle name="_Murray Energy Model v.59_KNOL PADD - Final revised 6.14.05_GG_Prices" xfId="2469" xr:uid="{A35C2573-B8A5-41EE-BC25-F0BA33B13617}"/>
    <cellStyle name="_Murray Energy Model v.59_KNOL PADD - Final revised 6.14.05_Kyrgyzstan PAR RSM v.5" xfId="2470" xr:uid="{5157A07E-E44E-4B25-AC8E-99D96EE8B61F}"/>
    <cellStyle name="_Murray Energy Model v.59_KNOL PADD - Final revised 6.14.05_PROMOTIONS" xfId="2471" xr:uid="{37DC4211-E709-4CE4-B8C8-1E825907B936}"/>
    <cellStyle name="_Murray Energy Model v.59_KNOL PADD - Final revised 6.14.05_Sheet1" xfId="2472" xr:uid="{5FBDBED2-7101-4B36-9E5B-FC682A70CDF6}"/>
    <cellStyle name="_Murray Energy Model v.59_Kyrgyzstan PAR RSM v.5" xfId="2473" xr:uid="{BD4D743C-A3C4-4FD4-8BEA-561CD60C597B}"/>
    <cellStyle name="_Murray Energy Model v.59_PROMOTIONS" xfId="2474" xr:uid="{C861C8A9-EF11-464A-91FB-9ECFF445850E}"/>
    <cellStyle name="_Murray Energy Model v.59_Sheet1" xfId="2475" xr:uid="{BF4509FF-6B86-4193-A9FC-C9EDD71F2B50}"/>
    <cellStyle name="_Murray Energy Model v.60" xfId="398" xr:uid="{00000000-0005-0000-0000-00008D010000}"/>
    <cellStyle name="_Murray Energy Model v.60 2" xfId="399" xr:uid="{00000000-0005-0000-0000-00008E010000}"/>
    <cellStyle name="_Murray Energy Model v.60_Armenia_EApricing_020912" xfId="2476" xr:uid="{97E8F082-FD85-4904-A0FA-935FE4F193BB}"/>
    <cellStyle name="_Murray Energy Model v.60_GG_Prices" xfId="2477" xr:uid="{FA4424F5-918A-4211-89F5-AFC77D6CCD60}"/>
    <cellStyle name="_Murray Energy Model v.60_KNOL PADD - Final revised 6.14.05" xfId="400" xr:uid="{00000000-0005-0000-0000-00008F010000}"/>
    <cellStyle name="_Murray Energy Model v.60_KNOL PADD - Final revised 6.14.05 2" xfId="401" xr:uid="{00000000-0005-0000-0000-000090010000}"/>
    <cellStyle name="_Murray Energy Model v.60_KNOL PADD - Final revised 6.14.05_1" xfId="402" xr:uid="{00000000-0005-0000-0000-000091010000}"/>
    <cellStyle name="_Murray Energy Model v.60_KNOL PADD - Final revised 6.14.05_1 2" xfId="403" xr:uid="{00000000-0005-0000-0000-000092010000}"/>
    <cellStyle name="_Murray Energy Model v.60_KNOL PADD - Final revised 6.14.05_1_Armenia_EApricing_020912" xfId="2478" xr:uid="{6B53A4C4-96BF-4CAA-9B25-6B23B674AAC7}"/>
    <cellStyle name="_Murray Energy Model v.60_KNOL PADD - Final revised 6.14.05_1_GG_Prices" xfId="2479" xr:uid="{582568D6-AB1D-4D63-9E47-AE88CA9BD6D3}"/>
    <cellStyle name="_Murray Energy Model v.60_KNOL PADD - Final revised 6.14.05_1_Kyrgyzstan PAR RSM v.5" xfId="2480" xr:uid="{AF846182-9677-4E4C-A42C-DE217EF01227}"/>
    <cellStyle name="_Murray Energy Model v.60_KNOL PADD - Final revised 6.14.05_1_PROMOTIONS" xfId="2481" xr:uid="{AF0BD783-B169-4304-8D58-09A90BA88EBD}"/>
    <cellStyle name="_Murray Energy Model v.60_KNOL PADD - Final revised 6.14.05_1_Sheet1" xfId="2482" xr:uid="{A1B771B9-2F7E-4F37-914F-E682E479B3FD}"/>
    <cellStyle name="_Murray Energy Model v.60_KNOL PADD - Final revised 6.14.05_2007_5YrFcst_Mar 08 v47_vBB" xfId="404" xr:uid="{00000000-0005-0000-0000-000093010000}"/>
    <cellStyle name="_Murray Energy Model v.60_KNOL PADD - Final revised 6.14.05_2007_5YrFcst_Mar 08 v47_vBB 2" xfId="405" xr:uid="{00000000-0005-0000-0000-000094010000}"/>
    <cellStyle name="_Murray Energy Model v.60_KNOL PADD - Final revised 6.14.05_2007_5YrFcst_Mar 08 v47_vBB_PROMOTIONS" xfId="2485" xr:uid="{59CF6EF9-FF73-4D87-836E-7D962DA029E7}"/>
    <cellStyle name="_Murray Energy Model v.60_KNOL PADD - Final revised 6.14.05_Armenia_EApricing_020912" xfId="2486" xr:uid="{377DF317-076F-4F49-AEC1-A09B5EC9D6C3}"/>
    <cellStyle name="_Murray Energy Model v.60_KNOL PADD - Final revised 6.14.05_GG_Prices" xfId="2487" xr:uid="{817BFD5E-40CB-4B6B-880F-EAAE70F3F304}"/>
    <cellStyle name="_Murray Energy Model v.60_KNOL PADD - Final revised 6.14.05_Kyrgyzstan PAR RSM v.5" xfId="2488" xr:uid="{95FB4841-9F18-4E46-8F64-F576C7CB02CE}"/>
    <cellStyle name="_Murray Energy Model v.60_KNOL PADD - Final revised 6.14.05_PROMOTIONS" xfId="2489" xr:uid="{81EB1C4B-DF25-483B-A923-1853E1D6F1D8}"/>
    <cellStyle name="_Murray Energy Model v.60_KNOL PADD - Final revised 6.14.05_Sheet1" xfId="2490" xr:uid="{8DA63E78-17B5-4ABB-A68F-2315B29159B7}"/>
    <cellStyle name="_Murray Energy Model v.60_Kyrgyzstan PAR RSM v.5" xfId="2491" xr:uid="{617131C1-F262-46D2-ACBA-2A886935B648}"/>
    <cellStyle name="_Murray Energy Model v.60_PROMOTIONS" xfId="2492" xr:uid="{34AC2FAC-2124-4307-BD84-136356F9CD35}"/>
    <cellStyle name="_Murray Energy Model v.60_Sheet1" xfId="2493" xr:uid="{0E7EE452-12A4-46E4-BE12-A524B8D20D62}"/>
    <cellStyle name="_Percent" xfId="406" xr:uid="{00000000-0005-0000-0000-000095010000}"/>
    <cellStyle name="_Percent 2" xfId="407" xr:uid="{00000000-0005-0000-0000-000096010000}"/>
    <cellStyle name="_Percent_7-12 TWC 1" xfId="408" xr:uid="{00000000-0005-0000-0000-000097010000}"/>
    <cellStyle name="_Percent_7-12 TWC 1 2" xfId="409" xr:uid="{00000000-0005-0000-0000-000098010000}"/>
    <cellStyle name="_Percent_7-12 TWC 1_2007_5YrFcst_AM v40" xfId="410" xr:uid="{00000000-0005-0000-0000-000099010000}"/>
    <cellStyle name="_Percent_7-12 TWC 1_2007_5YrFcst_AM v40 2" xfId="411" xr:uid="{00000000-0005-0000-0000-00009A010000}"/>
    <cellStyle name="_Percent_7-12 TWC 1_Backup Financials" xfId="412" xr:uid="{00000000-0005-0000-0000-00009B010000}"/>
    <cellStyle name="_Percent_7-12 TWC 1_Backup Financials 2" xfId="413" xr:uid="{00000000-0005-0000-0000-00009C010000}"/>
    <cellStyle name="_Percent_jons template" xfId="414" xr:uid="{00000000-0005-0000-0000-00009D010000}"/>
    <cellStyle name="_Percent_jons template 2" xfId="415" xr:uid="{00000000-0005-0000-0000-00009E010000}"/>
    <cellStyle name="_Percent_jons template_2007_5YrFcst_Mar 08 v47_vBB" xfId="416" xr:uid="{00000000-0005-0000-0000-00009F010000}"/>
    <cellStyle name="_Percent_jons template_2007_5YrFcst_Mar 08 v47_vBB 2" xfId="417" xr:uid="{00000000-0005-0000-0000-0000A0010000}"/>
    <cellStyle name="_Percent_PW Access Revenue" xfId="418" xr:uid="{00000000-0005-0000-0000-0000A1010000}"/>
    <cellStyle name="_Percent_PW Access Revenue 2" xfId="419" xr:uid="{00000000-0005-0000-0000-0000A2010000}"/>
    <cellStyle name="_Percent_Robert pages" xfId="420" xr:uid="{00000000-0005-0000-0000-0000A3010000}"/>
    <cellStyle name="_Percent_Robert pages 2" xfId="421" xr:uid="{00000000-0005-0000-0000-0000A4010000}"/>
    <cellStyle name="_Percent_Robert pages_2007_5YrFcst_Mar 08 v47_vBB" xfId="422" xr:uid="{00000000-0005-0000-0000-0000A5010000}"/>
    <cellStyle name="_Percent_Robert pages_2007_5YrFcst_Mar 08 v47_vBB 2" xfId="423" xr:uid="{00000000-0005-0000-0000-0000A6010000}"/>
    <cellStyle name="_Percent_Robert pages_Penthouse Fixed Income Valuation v1" xfId="424" xr:uid="{00000000-0005-0000-0000-0000A7010000}"/>
    <cellStyle name="_Percent_Robert pages_Penthouse Fixed Income Valuation v1 2" xfId="425" xr:uid="{00000000-0005-0000-0000-0000A8010000}"/>
    <cellStyle name="_Percent_Robert pages_Penthouse Fixed Income Valuation v4" xfId="426" xr:uid="{00000000-0005-0000-0000-0000A9010000}"/>
    <cellStyle name="_Percent_Robert pages_Penthouse Fixed Income Valuation v4 2" xfId="427" xr:uid="{00000000-0005-0000-0000-0000AA010000}"/>
    <cellStyle name="_PercentReal" xfId="428" xr:uid="{00000000-0005-0000-0000-0000AB010000}"/>
    <cellStyle name="_PercentReal_ClientLogic Memo3" xfId="429" xr:uid="{00000000-0005-0000-0000-0000AC010000}"/>
    <cellStyle name="_PercentReal_comps 2.25.05" xfId="430" xr:uid="{00000000-0005-0000-0000-0000AD010000}"/>
    <cellStyle name="_PercentReal_Gelco Model" xfId="431" xr:uid="{00000000-0005-0000-0000-0000AE010000}"/>
    <cellStyle name="_PercentReal_Gelco Overview_3-11-04" xfId="432" xr:uid="{00000000-0005-0000-0000-0000AF010000}"/>
    <cellStyle name="_PercentReal_Indicative Term Sheet" xfId="433" xr:uid="{00000000-0005-0000-0000-0000B0010000}"/>
    <cellStyle name="_PercentReal_IRR Summary" xfId="434" xr:uid="{00000000-0005-0000-0000-0000B1010000}"/>
    <cellStyle name="_PercentReal_PADD" xfId="435" xr:uid="{00000000-0005-0000-0000-0000B2010000}"/>
    <cellStyle name="_PercentSpace" xfId="436" xr:uid="{00000000-0005-0000-0000-0000B3010000}"/>
    <cellStyle name="_PercentSpace 2" xfId="437" xr:uid="{00000000-0005-0000-0000-0000B4010000}"/>
    <cellStyle name="_PercentSpace_7-12 TWC 1" xfId="438" xr:uid="{00000000-0005-0000-0000-0000B5010000}"/>
    <cellStyle name="_PercentSpace_7-12 TWC 1 2" xfId="439" xr:uid="{00000000-0005-0000-0000-0000B6010000}"/>
    <cellStyle name="_PercentSpace_jons template" xfId="440" xr:uid="{00000000-0005-0000-0000-0000B7010000}"/>
    <cellStyle name="_PercentSpace_jons template 2" xfId="441" xr:uid="{00000000-0005-0000-0000-0000B8010000}"/>
    <cellStyle name="_PercentSpace_PW Access Revenue" xfId="442" xr:uid="{00000000-0005-0000-0000-0000B9010000}"/>
    <cellStyle name="_PercentSpace_PW Access Revenue 2" xfId="443" xr:uid="{00000000-0005-0000-0000-0000BA010000}"/>
    <cellStyle name="_PercentSpace_Robert pages" xfId="444" xr:uid="{00000000-0005-0000-0000-0000BB010000}"/>
    <cellStyle name="_PercentSpace_Robert pages 2" xfId="445" xr:uid="{00000000-0005-0000-0000-0000BC010000}"/>
    <cellStyle name="_PercentSpace_Robert pages_2007_5YrFcst_Mar 08 v47_vBB" xfId="446" xr:uid="{00000000-0005-0000-0000-0000BD010000}"/>
    <cellStyle name="_PercentSpace_Robert pages_2007_5YrFcst_Mar 08 v47_vBB 2" xfId="447" xr:uid="{00000000-0005-0000-0000-0000BE010000}"/>
    <cellStyle name="_PercentSpace_Synergy Detail _gs" xfId="448" xr:uid="{00000000-0005-0000-0000-0000BF010000}"/>
    <cellStyle name="_PRA Kits Soft Green_nov.11_FINAL" xfId="2504" xr:uid="{F0AEA8AE-B8AB-4303-8DFD-CC95CC963B35}"/>
    <cellStyle name="_PRA_Kits SG_Christmas 2010_02" xfId="2505" xr:uid="{9BC166BE-214B-46C7-ADBD-B4C8B74284D5}"/>
    <cellStyle name="_PW Access Revenue" xfId="449" xr:uid="{00000000-0005-0000-0000-0000C0010000}"/>
    <cellStyle name="_PW Access Revenue 2" xfId="450" xr:uid="{00000000-0005-0000-0000-0000C1010000}"/>
    <cellStyle name="_PW Access Revenue_2007_5YrFcst_AM v34 (Country SG&amp;A Update and Financial Back Up)" xfId="451" xr:uid="{00000000-0005-0000-0000-0000C2010000}"/>
    <cellStyle name="_PW Access Revenue_2007_5YrFcst_AM v34 (Country SG&amp;A Update and Financial Back Up) 2" xfId="452" xr:uid="{00000000-0005-0000-0000-0000C3010000}"/>
    <cellStyle name="_PW Access Revenue_2007_5YrFcst_AM v34 (Country SG&amp;A Update and Financial Back Up)_DSR Monthly 2012" xfId="2506" xr:uid="{ACBD0643-8E7F-4EF9-9567-54C0B81DE134}"/>
    <cellStyle name="_PW Access Revenue_2007_5YrFcst_AM v38" xfId="453" xr:uid="{00000000-0005-0000-0000-0000C4010000}"/>
    <cellStyle name="_PW Access Revenue_2007_5YrFcst_AM v38 2" xfId="454" xr:uid="{00000000-0005-0000-0000-0000C5010000}"/>
    <cellStyle name="_PW Access Revenue_2007_5YrFcst_AM v38_DSR Monthly 2012" xfId="2508" xr:uid="{446EA40A-899C-4E9E-ACB9-5A65D8E1FA27}"/>
    <cellStyle name="_PW Access Revenue_2007_5YrFcst_AM v41" xfId="455" xr:uid="{00000000-0005-0000-0000-0000C6010000}"/>
    <cellStyle name="_PW Access Revenue_2007_5YrFcst_AM v41 (Final 20070823 BOD mtg)" xfId="456" xr:uid="{00000000-0005-0000-0000-0000C7010000}"/>
    <cellStyle name="_PW Access Revenue_2007_5YrFcst_AM v41 (Final 20070823 BOD mtg) 2" xfId="457" xr:uid="{00000000-0005-0000-0000-0000C8010000}"/>
    <cellStyle name="_PW Access Revenue_2007_5YrFcst_AM v41 (Final 20070823 BOD mtg)_DSR Monthly 2012" xfId="2510" xr:uid="{DD08365F-A945-44E6-85B8-05B25EFFA914}"/>
    <cellStyle name="_PW Access Revenue_2007_5YrFcst_AM v41 2" xfId="458" xr:uid="{00000000-0005-0000-0000-0000C9010000}"/>
    <cellStyle name="_PW Access Revenue_2007_5YrFcst_AM v41 3" xfId="459" xr:uid="{00000000-0005-0000-0000-0000CA010000}"/>
    <cellStyle name="_PW Access Revenue_2007_5YrFcst_AM v41 4" xfId="460" xr:uid="{00000000-0005-0000-0000-0000CB010000}"/>
    <cellStyle name="_PW Access Revenue_2007_5YrFcst_AM v41_DSR Monthly 2012" xfId="2511" xr:uid="{3B29D545-CDE4-427C-AA89-5580A79FDD17}"/>
    <cellStyle name="_PW Access Revenue_2007_5YrFcst_Oct07BOD v42" xfId="461" xr:uid="{00000000-0005-0000-0000-0000CC010000}"/>
    <cellStyle name="_PW Access Revenue_2007_5YrFcst_Oct07BOD v42 (Capex Schedule v2)" xfId="462" xr:uid="{00000000-0005-0000-0000-0000CD010000}"/>
    <cellStyle name="_PW Access Revenue_2007_5YrFcst_Oct07BOD v42 (Capex Schedule v2) 2" xfId="463" xr:uid="{00000000-0005-0000-0000-0000CE010000}"/>
    <cellStyle name="_PW Access Revenue_2007_5YrFcst_Oct07BOD v42 (Capex Schedule v2)_DSR Monthly 2012" xfId="2515" xr:uid="{9BFC3721-C6D9-4F59-8D9C-E94B1D4267D8}"/>
    <cellStyle name="_PW Access Revenue_2007_5YrFcst_Oct07BOD v42 2" xfId="464" xr:uid="{00000000-0005-0000-0000-0000CF010000}"/>
    <cellStyle name="_PW Access Revenue_2007_5YrFcst_Oct07BOD v42 3" xfId="465" xr:uid="{00000000-0005-0000-0000-0000D0010000}"/>
    <cellStyle name="_PW Access Revenue_2007_5YrFcst_Oct07BOD v42 4" xfId="466" xr:uid="{00000000-0005-0000-0000-0000D1010000}"/>
    <cellStyle name="_PW Access Revenue_2007_5YrFcst_Oct07BOD v42_DSR Monthly 2012" xfId="2519" xr:uid="{29D97F11-6C8C-41A5-8E24-4119636C90DF}"/>
    <cellStyle name="_PW Access Revenue_2007_5YrFcst_Oct07BOD v46 (Old Fcst)" xfId="467" xr:uid="{00000000-0005-0000-0000-0000D2010000}"/>
    <cellStyle name="_PW Access Revenue_2007_5YrFcst_Oct07BOD v46 (Old Fcst) 2" xfId="468" xr:uid="{00000000-0005-0000-0000-0000D3010000}"/>
    <cellStyle name="_PW Access Revenue_2007_5YrFcst_Oct07BOD v46 (Old Fcst)_DSR Monthly 2012" xfId="2520" xr:uid="{C42A56F4-3DF5-4182-B7E4-13F56B5BEC2A}"/>
    <cellStyle name="_PW Access Revenue_Armenia proposed DS Price-list and Filuet prices19 Dec 2011" xfId="2521" xr:uid="{C1CB5F20-618E-4AA7-9BED-A7725C827F3C}"/>
    <cellStyle name="_PW Access Revenue_Backup Financials" xfId="469" xr:uid="{00000000-0005-0000-0000-0000D4010000}"/>
    <cellStyle name="_PW Access Revenue_Backup Financials 2" xfId="470" xr:uid="{00000000-0005-0000-0000-0000D5010000}"/>
    <cellStyle name="_PW Access Revenue_Backup Financials_DSR Monthly 2012" xfId="2524" xr:uid="{3C16D6EF-CC9D-45BC-8BB2-7134893C1523}"/>
    <cellStyle name="_PW Access Revenue_DSR Monthly 2012" xfId="2525" xr:uid="{1B8C318F-60FC-4EF8-8A8A-8FC08ABFC19C}"/>
    <cellStyle name="_PW Access Revenue_KYRG NIP Pricing proposal v2" xfId="2526" xr:uid="{9FFB361F-0643-4FFB-89E7-DF118CA434D8}"/>
    <cellStyle name="_PW Access Revenue_Kyrgsystan Importer PL" xfId="2527" xr:uid="{A5322B1A-400A-4431-A98C-7484AFC6FDCC}"/>
    <cellStyle name="_PW Access Revenue_Kyrgyzstan PAR RSM v.5" xfId="2528" xr:uid="{F3134017-E55E-422F-8921-D05C842FB85D}"/>
    <cellStyle name="_PW Access Revenue_Mongolia Pricing comparision_v3_AQ 3%  6%" xfId="2529" xr:uid="{064B1EF9-1AE6-45CB-B236-A11D9E7B86E8}"/>
    <cellStyle name="_PW Access Revenue_Mongolia Pricing comparision_v3_AQ 3%  6% 2" xfId="2530" xr:uid="{27A6E58E-D48A-4F75-AF3A-E1F83522A63C}"/>
    <cellStyle name="_PW Access Revenue_Mongolia_Pricing_v2_mail" xfId="2531" xr:uid="{45EC57FE-4831-4480-86A3-6BCFF4D9469B}"/>
    <cellStyle name="_PW Access Revenue_Mongolia_Pricing_v2_mail 2" xfId="2532" xr:uid="{25A62C65-6E46-428F-8018-F8CB5D49720F}"/>
    <cellStyle name="_PW Access Revenue_Xl0000044" xfId="2533" xr:uid="{8FE04C9D-96AF-4259-BB62-60297C954F46}"/>
    <cellStyle name="_Report to Tim" xfId="2534" xr:uid="{C1F415A7-E702-43A9-BF51-D7E5D7DEC34B}"/>
    <cellStyle name="_River Model 3.08.04" xfId="471" xr:uid="{00000000-0005-0000-0000-0000D6010000}"/>
    <cellStyle name="_River Model 3.08.04 2" xfId="472" xr:uid="{00000000-0005-0000-0000-0000D7010000}"/>
    <cellStyle name="_SAM_v6_07 14 2008" xfId="473" xr:uid="{00000000-0005-0000-0000-0000D8010000}"/>
    <cellStyle name="_SAM_v6_07 14 2008 2" xfId="474" xr:uid="{00000000-0005-0000-0000-0000D9010000}"/>
    <cellStyle name="_Scorecard" xfId="2537" xr:uid="{AED0CA8B-19C6-4416-8018-CB9ADC468C8F}"/>
    <cellStyle name="_Scorecard_KYRG NIP Pricing proposal v2" xfId="2538" xr:uid="{2E8B801B-7218-42F5-9139-539DADD07AF7}"/>
    <cellStyle name="_Scorecard_Kyrgsystan Importer PL" xfId="2539" xr:uid="{DAA1AE4B-A2FD-4817-903B-2AE9432501B2}"/>
    <cellStyle name="_Scorecard_Kyrgyzstan PAR RSM v.5" xfId="2540" xr:uid="{FBFADD7E-E379-410E-83CD-FA7DC7AA7A6A}"/>
    <cellStyle name="_Scorecard_Xl0000044" xfId="2541" xr:uid="{4B88A136-598B-47FE-93A7-9D5910FBFEC2}"/>
    <cellStyle name="_SubHeading" xfId="475" xr:uid="{00000000-0005-0000-0000-0000DA010000}"/>
    <cellStyle name="_SubHeading_2007_5YrFcst_AM v40" xfId="476" xr:uid="{00000000-0005-0000-0000-0000DB010000}"/>
    <cellStyle name="_SubHeading_2007_5YrFcst_AM v40 2" xfId="477" xr:uid="{00000000-0005-0000-0000-0000DC010000}"/>
    <cellStyle name="_SubHeading_2007_5YrFcst_AM v40_DSR Monthly 2012" xfId="2545" xr:uid="{4E570D43-6EF3-4427-9655-6ED8A9C8CAE1}"/>
    <cellStyle name="_SubHeading_2007_5YrFcst_Mar 08 v47_vBB" xfId="478" xr:uid="{00000000-0005-0000-0000-0000DD010000}"/>
    <cellStyle name="_SubHeading_2007_5YrFcst_Mar 08 v47_vBB 2" xfId="479" xr:uid="{00000000-0005-0000-0000-0000DE010000}"/>
    <cellStyle name="_SubHeading_2007_5YrFcst_Mar 08 v47_vBB_DSR Monthly 2012" xfId="2547" xr:uid="{91AD1831-F7A0-40F1-B67B-892BF62AA45A}"/>
    <cellStyle name="_SubHeading_Backup Financials" xfId="480" xr:uid="{00000000-0005-0000-0000-0000DF010000}"/>
    <cellStyle name="_SubHeading_Combined Synergy Presentation" xfId="481" xr:uid="{00000000-0005-0000-0000-0000E0010000}"/>
    <cellStyle name="_SubHeading_Knology Model" xfId="482" xr:uid="{00000000-0005-0000-0000-0000E1010000}"/>
    <cellStyle name="_SubHeading_Knology Model_2007_5YrFcst_AM v40" xfId="483" xr:uid="{00000000-0005-0000-0000-0000E2010000}"/>
    <cellStyle name="_SubHeading_Knology Model_2007_5YrFcst_AM v40 2" xfId="484" xr:uid="{00000000-0005-0000-0000-0000E3010000}"/>
    <cellStyle name="_SubHeading_Knology Model_2007_5YrFcst_AM v40_DSR Monthly 2012" xfId="2551" xr:uid="{3E92DD73-594A-4A7E-96D5-035C03762E33}"/>
    <cellStyle name="_SubHeading_Knology Model_2007_5YrFcst_Mar 08 v47_vBB" xfId="485" xr:uid="{00000000-0005-0000-0000-0000E4010000}"/>
    <cellStyle name="_SubHeading_Knology Model_2007_5YrFcst_Mar 08 v47_vBB 2" xfId="486" xr:uid="{00000000-0005-0000-0000-0000E5010000}"/>
    <cellStyle name="_SubHeading_Knology Model_2007_5YrFcst_Mar 08 v47_vBB_DSR Monthly 2012" xfId="2554" xr:uid="{5DFAA901-9834-4613-870B-120789DEC68A}"/>
    <cellStyle name="_SubHeading_Knology Model_Backup Financials" xfId="487" xr:uid="{00000000-0005-0000-0000-0000E6010000}"/>
    <cellStyle name="_SubHeading_lbo_long_model" xfId="488" xr:uid="{00000000-0005-0000-0000-0000E7010000}"/>
    <cellStyle name="_SubHeading_lbo_long_model 2" xfId="489" xr:uid="{00000000-0005-0000-0000-0000E8010000}"/>
    <cellStyle name="_SubHeading_lbo_long_model_Armenia proposed DS Price-list and Filuet prices19 Dec 2011" xfId="2556" xr:uid="{2CA991BB-23E8-46AD-A75E-35372F6E282D}"/>
    <cellStyle name="_SubHeading_lbo_long_model_DSR Monthly 2012" xfId="2557" xr:uid="{789965D3-A728-4129-AF01-5FAC34CC6572}"/>
    <cellStyle name="_SubHeading_lbo_long_model_KYRG NIP Pricing proposal v2" xfId="2558" xr:uid="{7CAE4430-9890-47D2-8FDF-F538F4CD6FBD}"/>
    <cellStyle name="_SubHeading_lbo_long_model_Kyrgsystan Importer PL" xfId="2559" xr:uid="{BCE0E7C5-AAD9-4B99-AA44-7B7E98A773EC}"/>
    <cellStyle name="_SubHeading_lbo_long_model_Kyrgyzstan PAR RSM v.5" xfId="2560" xr:uid="{B83AF8D8-5380-4502-BA95-901EBD744FA3}"/>
    <cellStyle name="_SubHeading_lbo_long_model_Mongolia Pricing comparision_v3_AQ 3%  6%" xfId="2561" xr:uid="{2EC67EF5-57E3-42E9-A745-995F210BE7F9}"/>
    <cellStyle name="_SubHeading_lbo_long_model_Mongolia Pricing comparision_v3_AQ 3%  6% 2" xfId="2562" xr:uid="{F9A110B2-0718-4ECA-930B-0E1C2470F338}"/>
    <cellStyle name="_SubHeading_lbo_long_model_Mongolia_Pricing_v2_mail" xfId="2563" xr:uid="{5DE4CEE9-96A8-44F3-B0A9-52184D7DFACD}"/>
    <cellStyle name="_SubHeading_lbo_long_model_Mongolia_Pricing_v2_mail 2" xfId="2564" xr:uid="{EB1FBA77-9A9C-425F-A36F-06937A4F9E1E}"/>
    <cellStyle name="_SubHeading_lbo_long_model_Xl0000044" xfId="2565" xr:uid="{36EA2E90-EACE-4B97-9081-E6D9FEC49870}"/>
    <cellStyle name="_SubHeading_Model Assumptions" xfId="490" xr:uid="{00000000-0005-0000-0000-0000E9010000}"/>
    <cellStyle name="_SubHeading_Model Assumptions (2)" xfId="491" xr:uid="{00000000-0005-0000-0000-0000EA010000}"/>
    <cellStyle name="_SubHeading_personal" xfId="492" xr:uid="{00000000-0005-0000-0000-0000EB010000}"/>
    <cellStyle name="_SubHeading_prestemp" xfId="493" xr:uid="{00000000-0005-0000-0000-0000EC010000}"/>
    <cellStyle name="_SubHeading_prestemp 2" xfId="494" xr:uid="{00000000-0005-0000-0000-0000ED010000}"/>
    <cellStyle name="_SubHeading_prestemp_Armenia proposed DS Price-list and Filuet prices19 Dec 2011" xfId="2570" xr:uid="{A146F52D-9E2D-48F3-B383-F775D2E6E08A}"/>
    <cellStyle name="_SubHeading_prestemp_DSR Monthly 2012" xfId="2571" xr:uid="{734DBD54-3E77-4B72-8FDF-F81D7887121A}"/>
    <cellStyle name="_SubHeading_prestemp_Knology Model" xfId="495" xr:uid="{00000000-0005-0000-0000-0000EE010000}"/>
    <cellStyle name="_SubHeading_prestemp_Knology Model_2007_5YrFcst_AM v40" xfId="496" xr:uid="{00000000-0005-0000-0000-0000EF010000}"/>
    <cellStyle name="_SubHeading_prestemp_Knology Model_2007_5YrFcst_AM v40 2" xfId="497" xr:uid="{00000000-0005-0000-0000-0000F0010000}"/>
    <cellStyle name="_SubHeading_prestemp_Knology Model_2007_5YrFcst_AM v40_DSR Monthly 2012" xfId="2573" xr:uid="{91F5B7E8-2923-4662-A320-9945639BA491}"/>
    <cellStyle name="_SubHeading_prestemp_Knology Model_2007_5YrFcst_Mar 08 v47_vBB" xfId="498" xr:uid="{00000000-0005-0000-0000-0000F1010000}"/>
    <cellStyle name="_SubHeading_prestemp_Knology Model_2007_5YrFcst_Mar 08 v47_vBB 2" xfId="499" xr:uid="{00000000-0005-0000-0000-0000F2010000}"/>
    <cellStyle name="_SubHeading_prestemp_Knology Model_2007_5YrFcst_Mar 08 v47_vBB_DSR Monthly 2012" xfId="2575" xr:uid="{FF682A01-5D00-4A63-90D5-CD9AC6BADF23}"/>
    <cellStyle name="_SubHeading_prestemp_Knology Model_Backup Financials" xfId="500" xr:uid="{00000000-0005-0000-0000-0000F3010000}"/>
    <cellStyle name="_SubHeading_prestemp_KYRG NIP Pricing proposal v2" xfId="2577" xr:uid="{5D2AC2ED-7420-416F-B872-4DA3CED4E26D}"/>
    <cellStyle name="_SubHeading_prestemp_Kyrgsystan Importer PL" xfId="2578" xr:uid="{6A1CB53E-3069-4301-9636-B6C6CF04779E}"/>
    <cellStyle name="_SubHeading_prestemp_Kyrgyzstan PAR RSM v.5" xfId="2579" xr:uid="{7C3D877A-34CD-44C2-A438-CFEFBCB92B6C}"/>
    <cellStyle name="_SubHeading_prestemp_Model Assumptions" xfId="501" xr:uid="{00000000-0005-0000-0000-0000F4010000}"/>
    <cellStyle name="_SubHeading_prestemp_Model Assumptions (2)" xfId="502" xr:uid="{00000000-0005-0000-0000-0000F5010000}"/>
    <cellStyle name="_SubHeading_prestemp_Mongolia Pricing comparision_v3_AQ 3%  6%" xfId="2582" xr:uid="{B423304D-A731-4BB3-86C9-9A29FFDC2BC9}"/>
    <cellStyle name="_SubHeading_prestemp_Mongolia Pricing comparision_v3_AQ 3%  6% 2" xfId="2583" xr:uid="{0C19C634-C581-448F-94D6-B0FA0B459DBC}"/>
    <cellStyle name="_SubHeading_prestemp_Mongolia_Pricing_v2_mail" xfId="2584" xr:uid="{3FF66B75-B589-4F10-8EF1-26307048E13B}"/>
    <cellStyle name="_SubHeading_prestemp_Mongolia_Pricing_v2_mail 2" xfId="2585" xr:uid="{01477A02-F2C1-400E-9C76-8039ED782BE0}"/>
    <cellStyle name="_SubHeading_prestemp_PW Access Revenue" xfId="503" xr:uid="{00000000-0005-0000-0000-0000F6010000}"/>
    <cellStyle name="_SubHeading_prestemp_Xl0000044" xfId="2587" xr:uid="{084F5ED6-0A6E-4DEB-8A4B-9E3BAE71B794}"/>
    <cellStyle name="_SubHeading_Robert pages" xfId="504" xr:uid="{00000000-0005-0000-0000-0000F7010000}"/>
    <cellStyle name="_SubHeading_Synergy Analysis" xfId="505" xr:uid="{00000000-0005-0000-0000-0000F8010000}"/>
    <cellStyle name="_SubHeading_Synergy Analysis_co-advisors" xfId="506" xr:uid="{00000000-0005-0000-0000-0000F9010000}"/>
    <cellStyle name="_SubHeading_Synergy Calc 1.1 rev 5-yr aug high1_bpace" xfId="507" xr:uid="{00000000-0005-0000-0000-0000FA010000}"/>
    <cellStyle name="_Table" xfId="508" xr:uid="{00000000-0005-0000-0000-0000FB010000}"/>
    <cellStyle name="_Table_2007_5YrFcst_AM v40" xfId="509" xr:uid="{00000000-0005-0000-0000-0000FC010000}"/>
    <cellStyle name="_Table_2007_5YrFcst_AM v40 2" xfId="510" xr:uid="{00000000-0005-0000-0000-0000FD010000}"/>
    <cellStyle name="_Table_2007_5YrFcst_AM v40_DSR Monthly 2012" xfId="2592" xr:uid="{EBE76EE0-DC86-4366-B2CE-88A79369D5EF}"/>
    <cellStyle name="_Table_2007_5YrFcst_Mar 08 v47_vBB" xfId="511" xr:uid="{00000000-0005-0000-0000-0000FE010000}"/>
    <cellStyle name="_Table_2007_5YrFcst_Mar 08 v47_vBB 2" xfId="512" xr:uid="{00000000-0005-0000-0000-0000FF010000}"/>
    <cellStyle name="_Table_2007_5YrFcst_Mar 08 v47_vBB_DSR Monthly 2012" xfId="2593" xr:uid="{7B46C1D1-518A-4415-A2EF-2A9A00F018C9}"/>
    <cellStyle name="_Table_Armenia proposed DS Price-list and Filuet prices19 Dec 2011" xfId="2594" xr:uid="{CEB90186-0D9B-4EE6-898E-B2744E885267}"/>
    <cellStyle name="_Table_Armenia proposed DS Price-list and Filuet prices19 Dec 2011_KYRG Importer price calculation" xfId="2595" xr:uid="{B96908A3-81CF-44CB-A9A5-4C40395C5A69}"/>
    <cellStyle name="_Table_Backup Financials" xfId="513" xr:uid="{00000000-0005-0000-0000-000000020000}"/>
    <cellStyle name="_Table_Combined Synergy Presentation" xfId="514" xr:uid="{00000000-0005-0000-0000-000001020000}"/>
    <cellStyle name="_Table_Combined Synergy Presentation_Armenia proposed DS Price-list and Filuet prices19 Dec 2011" xfId="2598" xr:uid="{8DEA1E36-DF58-4181-AA5A-1546CF2E1774}"/>
    <cellStyle name="_Table_Combined Synergy Presentation_Armenia proposed DS Price-list and Filuet prices19 Dec 2011_KYRG Importer price calculation" xfId="2599" xr:uid="{77FA76E9-19AB-4CBA-A049-BE63EC0E033E}"/>
    <cellStyle name="_Table_Combined Synergy Presentation_KYRG NIP Pricing proposal v2" xfId="2600" xr:uid="{B1C564C0-F40C-46EF-9234-7EDED0AEF934}"/>
    <cellStyle name="_Table_Combined Synergy Presentation_KYRG NIP Pricing proposal v2_KYRG Importer price calculation" xfId="2601" xr:uid="{6583DF05-BB16-47D1-84F4-55881853E320}"/>
    <cellStyle name="_Table_Combined Synergy Presentation_Kyrgsystan Importer PL" xfId="2602" xr:uid="{79BA6204-D690-4FF6-B897-F16E0DC94163}"/>
    <cellStyle name="_Table_Combined Synergy Presentation_Kyrgsystan Importer PL_KYRG Importer price calculation" xfId="2603" xr:uid="{74273DB8-8622-4050-A943-F8B55C9C3FE3}"/>
    <cellStyle name="_Table_Combined Synergy Presentation_Kyrgyzstan PAR RSM v.5" xfId="2604" xr:uid="{E3C0B048-C87C-46F0-BCFD-F31F03061761}"/>
    <cellStyle name="_Table_Combined Synergy Presentation_Kyrgyzstan PAR RSM v.5_KYRG Importer price calculation" xfId="2605" xr:uid="{C9173382-8125-4905-83FE-F656299DEDC2}"/>
    <cellStyle name="_Table_Combined Synergy Presentation_Xl0000044" xfId="2606" xr:uid="{10C4EE7A-EED3-4C58-AB6B-17CC432544E4}"/>
    <cellStyle name="_Table_Combined Synergy Presentation_Xl0000044_KYRG Importer price calculation" xfId="2607" xr:uid="{4A3C39CA-5ECE-4681-968F-911BA8CCFF54}"/>
    <cellStyle name="_Table_July 2003 - Critical Payments" xfId="515" xr:uid="{00000000-0005-0000-0000-000002020000}"/>
    <cellStyle name="_Table_July 2003 - Critical Payments 2" xfId="516" xr:uid="{00000000-0005-0000-0000-000003020000}"/>
    <cellStyle name="_Table_July 2003 - Critical Payments_Armenia_EApricing_020912" xfId="2610" xr:uid="{2B180F71-B83D-4F90-971C-9E17DE961920}"/>
    <cellStyle name="_Table_July 2003 - Critical Payments_GG_Prices" xfId="2611" xr:uid="{6C2B51A4-1AF0-4491-AC04-4EE6DA1BFBA3}"/>
    <cellStyle name="_Table_July 2003 - Critical Payments_Kyrgyzstan PAR RSM v.5" xfId="2612" xr:uid="{DF1F6291-0A87-41A3-8E8A-D82F8468909D}"/>
    <cellStyle name="_Table_July 2003 - Critical Payments_PROMOTIONS" xfId="2613" xr:uid="{457AB1D0-A6EA-4488-B7CC-8AC72AFBBC82}"/>
    <cellStyle name="_Table_July 2003 - Critical Payments_Sheet1" xfId="2614" xr:uid="{562C66FA-4AF6-4B6A-811E-E9E7A2F421FA}"/>
    <cellStyle name="_Table_Knology Model" xfId="517" xr:uid="{00000000-0005-0000-0000-000004020000}"/>
    <cellStyle name="_Table_Knology Model_2007_5YrFcst_AM v40" xfId="518" xr:uid="{00000000-0005-0000-0000-000005020000}"/>
    <cellStyle name="_Table_Knology Model_2007_5YrFcst_AM v40 2" xfId="519" xr:uid="{00000000-0005-0000-0000-000006020000}"/>
    <cellStyle name="_Table_Knology Model_2007_5YrFcst_AM v40_DSR Monthly 2012" xfId="2616" xr:uid="{6C549370-04D6-4E81-A604-3C619DE0C51F}"/>
    <cellStyle name="_Table_Knology Model_2007_5YrFcst_Mar 08 v47_vBB" xfId="520" xr:uid="{00000000-0005-0000-0000-000007020000}"/>
    <cellStyle name="_Table_Knology Model_2007_5YrFcst_Mar 08 v47_vBB 2" xfId="521" xr:uid="{00000000-0005-0000-0000-000008020000}"/>
    <cellStyle name="_Table_Knology Model_2007_5YrFcst_Mar 08 v47_vBB_DSR Monthly 2012" xfId="2618" xr:uid="{F4C0B7DD-15BF-4AF5-8840-795C2F192E76}"/>
    <cellStyle name="_Table_Knology Model_Backup Financials" xfId="522" xr:uid="{00000000-0005-0000-0000-000009020000}"/>
    <cellStyle name="_Table_KYRG NIP Pricing proposal v2" xfId="2619" xr:uid="{056441AF-56C2-452A-B568-4CCF94DEB688}"/>
    <cellStyle name="_Table_KYRG NIP Pricing proposal v2_KYRG Importer price calculation" xfId="2620" xr:uid="{1A0E097D-225A-4054-99FD-4041FCAD7E81}"/>
    <cellStyle name="_Table_Kyrgsystan Importer PL" xfId="2621" xr:uid="{01CE59FC-BA21-4A8C-99C7-E808139629E1}"/>
    <cellStyle name="_Table_Kyrgsystan Importer PL_KYRG Importer price calculation" xfId="2622" xr:uid="{14B89D08-557C-478D-9CF1-4EDB3ED6B71E}"/>
    <cellStyle name="_Table_Kyrgyzstan PAR RSM v.5" xfId="2623" xr:uid="{197EFAEA-8D44-43E8-B8DB-C781CE3EFBE2}"/>
    <cellStyle name="_Table_Kyrgyzstan PAR RSM v.5_KYRG Importer price calculation" xfId="2624" xr:uid="{96368A30-BCA0-4565-815D-1547034F4863}"/>
    <cellStyle name="_Table_Model Assumptions" xfId="523" xr:uid="{00000000-0005-0000-0000-00000A020000}"/>
    <cellStyle name="_Table_Model Assumptions (2)" xfId="524" xr:uid="{00000000-0005-0000-0000-00000B020000}"/>
    <cellStyle name="_Table_personal" xfId="525" xr:uid="{00000000-0005-0000-0000-00000C020000}"/>
    <cellStyle name="_Table_personal_Armenia proposed DS Price-list and Filuet prices19 Dec 2011" xfId="2625" xr:uid="{D0EB8CE4-103D-41CA-9ACA-78C6D2D4321A}"/>
    <cellStyle name="_Table_personal_Armenia proposed DS Price-list and Filuet prices19 Dec 2011_KYRG Importer price calculation" xfId="2626" xr:uid="{F6557402-1367-4898-BD57-C3A09EBE69D7}"/>
    <cellStyle name="_Table_personal_KYRG NIP Pricing proposal v2" xfId="2627" xr:uid="{EC9D739D-0F3E-400E-8E50-22F3684ADBA7}"/>
    <cellStyle name="_Table_personal_KYRG NIP Pricing proposal v2_KYRG Importer price calculation" xfId="2628" xr:uid="{4F504E99-F8A2-475F-9549-A705A61AD7E7}"/>
    <cellStyle name="_Table_personal_Kyrgsystan Importer PL" xfId="2629" xr:uid="{3FD44B7F-577D-415F-BA44-3906E682F7EF}"/>
    <cellStyle name="_Table_personal_Kyrgsystan Importer PL_KYRG Importer price calculation" xfId="2630" xr:uid="{769A2455-B990-4E37-A01A-F544725C5E99}"/>
    <cellStyle name="_Table_personal_Kyrgyzstan PAR RSM v.5" xfId="2631" xr:uid="{A8B103B6-F128-4BB8-86CE-B4BD213B862D}"/>
    <cellStyle name="_Table_personal_Kyrgyzstan PAR RSM v.5_KYRG Importer price calculation" xfId="2632" xr:uid="{CF13217B-BF6C-451C-BF25-448D8FA19F7A}"/>
    <cellStyle name="_Table_personal_Xl0000044" xfId="2633" xr:uid="{5161F3F2-22BB-45E1-8430-1A3C602CEAE4}"/>
    <cellStyle name="_Table_personal_Xl0000044_KYRG Importer price calculation" xfId="2634" xr:uid="{9C844B38-CFD5-4CC6-82F3-3EA49FF868EC}"/>
    <cellStyle name="_Table_Robert pages" xfId="526" xr:uid="{00000000-0005-0000-0000-00000D020000}"/>
    <cellStyle name="_Table_Robert pages 2" xfId="2635" xr:uid="{5CADC156-B530-4CB8-9C63-EA28CF0BD7BC}"/>
    <cellStyle name="_Table_Robert pages 2 2" xfId="3335" xr:uid="{564E669A-ED4A-4D84-9A16-D772D5519184}"/>
    <cellStyle name="_Table_Robert pages 2 3" xfId="4813" xr:uid="{48962246-7E67-4769-984D-2BC6A63723DA}"/>
    <cellStyle name="_Table_Robert pages 3" xfId="3337" xr:uid="{96833B0A-714E-48F0-B1D2-B9B2C78A3555}"/>
    <cellStyle name="_Table_Robert pages 4" xfId="4814" xr:uid="{CB477CFD-F42B-4E06-AD8C-1FC58F6260C5}"/>
    <cellStyle name="_Table_Robert pages_2007_5YrFcst_AM v40" xfId="527" xr:uid="{00000000-0005-0000-0000-00000E020000}"/>
    <cellStyle name="_Table_Robert pages_2007_5YrFcst_AM v40 2" xfId="528" xr:uid="{00000000-0005-0000-0000-00000F020000}"/>
    <cellStyle name="_Table_Robert pages_2007_5YrFcst_AM v40 2 2" xfId="2636" xr:uid="{7E12EFD9-C02D-4A8D-9A2C-83E38EF8C87F}"/>
    <cellStyle name="_Table_Robert pages_2007_5YrFcst_AM v40 2 2 2" xfId="3332" xr:uid="{F6BB1D7F-D618-415F-9ED5-94958DE0F2C6}"/>
    <cellStyle name="_Table_Robert pages_2007_5YrFcst_AM v40 2 2 3" xfId="4810" xr:uid="{D3B42558-7F02-483B-B626-C43654D0E010}"/>
    <cellStyle name="_Table_Robert pages_2007_5YrFcst_AM v40 2 3" xfId="3333" xr:uid="{767DA9AC-98CC-4FFE-ABAE-AF77C575898F}"/>
    <cellStyle name="_Table_Robert pages_2007_5YrFcst_AM v40 2 4" xfId="4811" xr:uid="{F3B4CC04-1BC6-43F3-88E8-3A01B54B7B02}"/>
    <cellStyle name="_Table_Robert pages_2007_5YrFcst_AM v40 3" xfId="2637" xr:uid="{38835612-B11B-48A0-AFB1-9A0218F75B1D}"/>
    <cellStyle name="_Table_Robert pages_2007_5YrFcst_AM v40 3 2" xfId="3331" xr:uid="{EA3CEFB7-AB61-4A11-AE42-5BEACD432EA2}"/>
    <cellStyle name="_Table_Robert pages_2007_5YrFcst_AM v40 3 3" xfId="4809" xr:uid="{E28F88B6-589F-4027-AF4A-26954E3ABAA9}"/>
    <cellStyle name="_Table_Robert pages_2007_5YrFcst_AM v40 4" xfId="3334" xr:uid="{9317E88B-B36C-4A12-BBA4-DFB09FAB9BCE}"/>
    <cellStyle name="_Table_Robert pages_2007_5YrFcst_AM v40 5" xfId="4812" xr:uid="{A43A0886-68EC-46AE-9CB4-CCB29917AEBE}"/>
    <cellStyle name="_Table_Robert pages_2007_5YrFcst_AM v40_DSR Monthly 2012" xfId="2638" xr:uid="{A400F52A-BD8D-4B76-9F78-8BCB33C679CD}"/>
    <cellStyle name="_Table_Robert pages_2007_5YrFcst_AM v40_DSR Monthly 2012 2" xfId="2639" xr:uid="{5FA74748-73E9-44CE-AA72-832180E6B9D6}"/>
    <cellStyle name="_Table_Robert pages_2007_5YrFcst_AM v40_DSR Monthly 2012 2 2" xfId="3329" xr:uid="{80AFF847-4D89-4A17-8F76-8C2545B3F0C5}"/>
    <cellStyle name="_Table_Robert pages_2007_5YrFcst_AM v40_DSR Monthly 2012 2 3" xfId="4807" xr:uid="{CA2CEB2E-3495-45A4-A897-7C50A1EF6B4E}"/>
    <cellStyle name="_Table_Robert pages_2007_5YrFcst_AM v40_DSR Monthly 2012 3" xfId="3330" xr:uid="{264AC700-BD52-41A6-BEEC-68BE7ABD2EBB}"/>
    <cellStyle name="_Table_Robert pages_2007_5YrFcst_AM v40_DSR Monthly 2012 4" xfId="4808" xr:uid="{3EBFA282-CF95-4C28-A6A8-CFCF1D5AFF55}"/>
    <cellStyle name="_Table_Robert pages_2007_5YrFcst_Mar 08 v47_vBB" xfId="529" xr:uid="{00000000-0005-0000-0000-000010020000}"/>
    <cellStyle name="_Table_Robert pages_2007_5YrFcst_Mar 08 v47_vBB 2" xfId="530" xr:uid="{00000000-0005-0000-0000-000011020000}"/>
    <cellStyle name="_Table_Robert pages_2007_5YrFcst_Mar 08 v47_vBB 2 2" xfId="2640" xr:uid="{9682E69F-D777-46C6-B62E-72DEF4AB6C9C}"/>
    <cellStyle name="_Table_Robert pages_2007_5YrFcst_Mar 08 v47_vBB 2 2 2" xfId="3326" xr:uid="{4ABB05BE-6A21-41F0-B788-32701946A880}"/>
    <cellStyle name="_Table_Robert pages_2007_5YrFcst_Mar 08 v47_vBB 2 2 3" xfId="4804" xr:uid="{E396023A-0617-419D-8BF0-028F0ADB0D0D}"/>
    <cellStyle name="_Table_Robert pages_2007_5YrFcst_Mar 08 v47_vBB 2 3" xfId="3327" xr:uid="{5D1BD7E5-9341-4F1B-8055-226C17BC8AD4}"/>
    <cellStyle name="_Table_Robert pages_2007_5YrFcst_Mar 08 v47_vBB 2 4" xfId="4805" xr:uid="{6C2AC8B9-73E2-410E-9551-2A06120E0E6F}"/>
    <cellStyle name="_Table_Robert pages_2007_5YrFcst_Mar 08 v47_vBB 3" xfId="2641" xr:uid="{6E878C77-8DAC-46EE-A147-63E15F618C92}"/>
    <cellStyle name="_Table_Robert pages_2007_5YrFcst_Mar 08 v47_vBB 3 2" xfId="3325" xr:uid="{A843648E-F084-45C8-A40F-71AFAFC64CD9}"/>
    <cellStyle name="_Table_Robert pages_2007_5YrFcst_Mar 08 v47_vBB 3 3" xfId="4803" xr:uid="{FA32E0D1-D176-4305-B6E2-36B4FCC73125}"/>
    <cellStyle name="_Table_Robert pages_2007_5YrFcst_Mar 08 v47_vBB 4" xfId="3328" xr:uid="{A6ACAF77-6E24-476A-9DA5-08528D7304F0}"/>
    <cellStyle name="_Table_Robert pages_2007_5YrFcst_Mar 08 v47_vBB 5" xfId="4806" xr:uid="{A03D619B-E519-4ED2-88F2-698E90C49745}"/>
    <cellStyle name="_Table_Robert pages_2007_5YrFcst_Mar 08 v47_vBB_DSR Monthly 2012" xfId="2642" xr:uid="{11973C46-E5C5-4BE9-A2BA-A36B3CFB4056}"/>
    <cellStyle name="_Table_Robert pages_2007_5YrFcst_Mar 08 v47_vBB_DSR Monthly 2012 2" xfId="2643" xr:uid="{880C7871-2D8F-4B1E-85A3-36BE8EC847EB}"/>
    <cellStyle name="_Table_Robert pages_2007_5YrFcst_Mar 08 v47_vBB_DSR Monthly 2012 2 2" xfId="3323" xr:uid="{B11B90FF-8575-4243-AB7F-06EBBD6670C7}"/>
    <cellStyle name="_Table_Robert pages_2007_5YrFcst_Mar 08 v47_vBB_DSR Monthly 2012 2 3" xfId="4801" xr:uid="{4C68647F-3FC5-44A4-96FC-FA6C8F00F6A1}"/>
    <cellStyle name="_Table_Robert pages_2007_5YrFcst_Mar 08 v47_vBB_DSR Monthly 2012 3" xfId="3324" xr:uid="{1916AFA7-4FF0-40D5-B5E3-B211B59F6C5E}"/>
    <cellStyle name="_Table_Robert pages_2007_5YrFcst_Mar 08 v47_vBB_DSR Monthly 2012 4" xfId="4802" xr:uid="{143890CD-1AC0-4CD5-8AB6-F3B9F854343F}"/>
    <cellStyle name="_Table_Robert pages_Armenia proposed DS Price-list and Filuet prices19 Dec 2011" xfId="2644" xr:uid="{7B4BF1D1-7E85-425C-9A26-24227CDDE84C}"/>
    <cellStyle name="_Table_Robert pages_Armenia proposed DS Price-list and Filuet prices19 Dec 2011 2" xfId="2645" xr:uid="{FE3EACE0-7E69-4BE1-A6FD-40C1208F0DDD}"/>
    <cellStyle name="_Table_Robert pages_Armenia proposed DS Price-list and Filuet prices19 Dec 2011 2 2" xfId="3321" xr:uid="{A4668000-D935-43F3-8ED6-F72C23DE0397}"/>
    <cellStyle name="_Table_Robert pages_Armenia proposed DS Price-list and Filuet prices19 Dec 2011 2 3" xfId="4799" xr:uid="{9B3F5DC2-1BBE-4A3D-9343-6F14F40041F6}"/>
    <cellStyle name="_Table_Robert pages_Armenia proposed DS Price-list and Filuet prices19 Dec 2011 3" xfId="3322" xr:uid="{463BEA16-4A17-448C-8F75-ADDDA5FDD812}"/>
    <cellStyle name="_Table_Robert pages_Armenia proposed DS Price-list and Filuet prices19 Dec 2011 4" xfId="4800" xr:uid="{B8966047-499F-4B91-AC1D-A623A07B0EE4}"/>
    <cellStyle name="_Table_Robert pages_Armenia proposed DS Price-list and Filuet prices19 Dec 2011_KYRG Importer price calculation" xfId="2646" xr:uid="{58F2FD50-5675-4EBF-8F12-1F40DA795DB4}"/>
    <cellStyle name="_Table_Robert pages_Armenia proposed DS Price-list and Filuet prices19 Dec 2011_KYRG Importer price calculation 2" xfId="2647" xr:uid="{2E866ED1-8B46-44F1-B0F8-DB72BA59690C}"/>
    <cellStyle name="_Table_Robert pages_Armenia proposed DS Price-list and Filuet prices19 Dec 2011_KYRG Importer price calculation 2 2" xfId="3319" xr:uid="{9E687C07-2866-4F65-A989-30DC4EAB1958}"/>
    <cellStyle name="_Table_Robert pages_Armenia proposed DS Price-list and Filuet prices19 Dec 2011_KYRG Importer price calculation 2 3" xfId="4797" xr:uid="{7F55854E-5F32-453F-8135-E0A6E87F82A5}"/>
    <cellStyle name="_Table_Robert pages_Armenia proposed DS Price-list and Filuet prices19 Dec 2011_KYRG Importer price calculation 3" xfId="3320" xr:uid="{83F6CC3B-8D54-4762-B2F1-DF6E8E2EA531}"/>
    <cellStyle name="_Table_Robert pages_Armenia proposed DS Price-list and Filuet prices19 Dec 2011_KYRG Importer price calculation 4" xfId="4798" xr:uid="{0457AA2F-8644-4619-8EFA-F669CCB4594A}"/>
    <cellStyle name="_Table_Robert pages_Backup Financials" xfId="531" xr:uid="{00000000-0005-0000-0000-000012020000}"/>
    <cellStyle name="_Table_Robert pages_Backup Financials 2" xfId="2648" xr:uid="{BCBF9401-DC94-44BD-B059-8F23871B2623}"/>
    <cellStyle name="_Table_Robert pages_Backup Financials 2 2" xfId="3317" xr:uid="{801B7717-363B-46AB-A1C9-88E202AFC8C1}"/>
    <cellStyle name="_Table_Robert pages_Backup Financials 2 3" xfId="4795" xr:uid="{C8BBCD13-DE8B-4049-914D-F6548E79356C}"/>
    <cellStyle name="_Table_Robert pages_Backup Financials 3" xfId="3318" xr:uid="{C2E024C3-6BE4-43BD-BFF5-0CC1AC4E409F}"/>
    <cellStyle name="_Table_Robert pages_Backup Financials 4" xfId="4796" xr:uid="{7F293766-751B-4B4E-AC79-3425296FFDD6}"/>
    <cellStyle name="_Table_Robert pages_KYRG NIP Pricing proposal v2" xfId="2649" xr:uid="{23FFCDB5-569A-4ED4-BC04-CDF87271442C}"/>
    <cellStyle name="_Table_Robert pages_KYRG NIP Pricing proposal v2 2" xfId="2650" xr:uid="{F07FF6B8-A67C-42C7-B620-0A448010D674}"/>
    <cellStyle name="_Table_Robert pages_KYRG NIP Pricing proposal v2 2 2" xfId="3315" xr:uid="{FB028F13-08E6-48B1-86DC-B12A80AC0A9D}"/>
    <cellStyle name="_Table_Robert pages_KYRG NIP Pricing proposal v2 2 3" xfId="4793" xr:uid="{026BB59C-772D-4B88-A1DC-CA0022EE0D6F}"/>
    <cellStyle name="_Table_Robert pages_KYRG NIP Pricing proposal v2 3" xfId="3316" xr:uid="{D07754CF-063B-4826-AA92-B2ADDD9ABE82}"/>
    <cellStyle name="_Table_Robert pages_KYRG NIP Pricing proposal v2 4" xfId="4794" xr:uid="{6A843057-26C0-42E6-A5A0-A83A55D1B901}"/>
    <cellStyle name="_Table_Robert pages_KYRG NIP Pricing proposal v2_KYRG Importer price calculation" xfId="2651" xr:uid="{6ACF23A7-6792-48F7-B866-3C3062FAAA84}"/>
    <cellStyle name="_Table_Robert pages_KYRG NIP Pricing proposal v2_KYRG Importer price calculation 2" xfId="2652" xr:uid="{B62EA1C8-6995-40D2-A480-4AC12A0D450F}"/>
    <cellStyle name="_Table_Robert pages_KYRG NIP Pricing proposal v2_KYRG Importer price calculation 2 2" xfId="3313" xr:uid="{E118CBD8-182D-497E-B3DC-B02BE583F0DC}"/>
    <cellStyle name="_Table_Robert pages_KYRG NIP Pricing proposal v2_KYRG Importer price calculation 2 3" xfId="4791" xr:uid="{544AA906-BF58-461A-8BE4-3D6AE056AA6C}"/>
    <cellStyle name="_Table_Robert pages_KYRG NIP Pricing proposal v2_KYRG Importer price calculation 3" xfId="3314" xr:uid="{9D319CF0-82F9-4478-81E5-6E0930085CA7}"/>
    <cellStyle name="_Table_Robert pages_KYRG NIP Pricing proposal v2_KYRG Importer price calculation 4" xfId="4792" xr:uid="{AF3B489B-8ACA-4814-B2DF-4F9727ACB14D}"/>
    <cellStyle name="_Table_Robert pages_Kyrgsystan Importer PL" xfId="2653" xr:uid="{461E2B01-2BDA-451D-A5C9-5ECD986A6E09}"/>
    <cellStyle name="_Table_Robert pages_Kyrgsystan Importer PL 2" xfId="2654" xr:uid="{4570A8A7-0841-4876-A6F8-39F1D1FB3DBE}"/>
    <cellStyle name="_Table_Robert pages_Kyrgsystan Importer PL 2 2" xfId="3311" xr:uid="{59DD5B76-23C1-455B-8D6F-84B846266F8F}"/>
    <cellStyle name="_Table_Robert pages_Kyrgsystan Importer PL 2 3" xfId="4788" xr:uid="{8490A498-EA83-42E1-9788-FE68AA59C42D}"/>
    <cellStyle name="_Table_Robert pages_Kyrgsystan Importer PL 3" xfId="3312" xr:uid="{40A913A2-83CD-4D65-AF16-6BECFA025766}"/>
    <cellStyle name="_Table_Robert pages_Kyrgsystan Importer PL 4" xfId="4790" xr:uid="{881189EE-07E9-4D29-937E-6A1B2A04EF18}"/>
    <cellStyle name="_Table_Robert pages_Kyrgsystan Importer PL_KYRG Importer price calculation" xfId="2655" xr:uid="{7030A848-0F77-47EC-8000-F4EC722C5705}"/>
    <cellStyle name="_Table_Robert pages_Kyrgsystan Importer PL_KYRG Importer price calculation 2" xfId="2656" xr:uid="{6C97B6BC-0FDB-4C85-A268-9786C02DF2DB}"/>
    <cellStyle name="_Table_Robert pages_Kyrgsystan Importer PL_KYRG Importer price calculation 2 2" xfId="3309" xr:uid="{8798E1DE-0DE1-4D7F-9A0B-345959747CEC}"/>
    <cellStyle name="_Table_Robert pages_Kyrgsystan Importer PL_KYRG Importer price calculation 2 3" xfId="4785" xr:uid="{D49BE0F6-9999-4E6E-A30C-850D1B27D6A8}"/>
    <cellStyle name="_Table_Robert pages_Kyrgsystan Importer PL_KYRG Importer price calculation 3" xfId="3310" xr:uid="{F61ADAE7-B715-479B-8C3C-6C4AD4988BBC}"/>
    <cellStyle name="_Table_Robert pages_Kyrgsystan Importer PL_KYRG Importer price calculation 4" xfId="4787" xr:uid="{FC447F49-3FC5-46D5-A920-25707B1D89DC}"/>
    <cellStyle name="_Table_Robert pages_Kyrgyzstan PAR RSM v.5" xfId="2657" xr:uid="{34A1FFB9-004E-4DEA-B703-46F920ADD7A6}"/>
    <cellStyle name="_Table_Robert pages_Kyrgyzstan PAR RSM v.5 2" xfId="2658" xr:uid="{7F671E7C-BB5C-41A0-A5A2-D7ECC1C17122}"/>
    <cellStyle name="_Table_Robert pages_Kyrgyzstan PAR RSM v.5 2 2" xfId="3307" xr:uid="{BF6576EC-8EDE-44BE-A4FF-59BE029F5DAC}"/>
    <cellStyle name="_Table_Robert pages_Kyrgyzstan PAR RSM v.5 2 3" xfId="4783" xr:uid="{1FAAEE9D-F019-473D-A271-E375F642E1A4}"/>
    <cellStyle name="_Table_Robert pages_Kyrgyzstan PAR RSM v.5 3" xfId="3308" xr:uid="{04D846B8-2024-4CE7-B32E-E5ED3BCCBC3D}"/>
    <cellStyle name="_Table_Robert pages_Kyrgyzstan PAR RSM v.5 4" xfId="4784" xr:uid="{8063E3E5-89CA-4C12-8E20-1872E6AE8D6A}"/>
    <cellStyle name="_Table_Robert pages_Kyrgyzstan PAR RSM v.5_KYRG Importer price calculation" xfId="2659" xr:uid="{1DCDE98B-D82A-4369-BC42-76BD630A32CF}"/>
    <cellStyle name="_Table_Robert pages_Kyrgyzstan PAR RSM v.5_KYRG Importer price calculation 2" xfId="2660" xr:uid="{D575139F-2985-4E72-A6B4-6A3149A47366}"/>
    <cellStyle name="_Table_Robert pages_Kyrgyzstan PAR RSM v.5_KYRG Importer price calculation 2 2" xfId="3305" xr:uid="{7E7398D9-C194-467A-8AAD-49D8A27E3FF2}"/>
    <cellStyle name="_Table_Robert pages_Kyrgyzstan PAR RSM v.5_KYRG Importer price calculation 2 3" xfId="4781" xr:uid="{99190DD7-AC37-4ECD-86B1-AFE6E332C336}"/>
    <cellStyle name="_Table_Robert pages_Kyrgyzstan PAR RSM v.5_KYRG Importer price calculation 3" xfId="3306" xr:uid="{6C112450-0239-459B-882D-C68BF52443B5}"/>
    <cellStyle name="_Table_Robert pages_Kyrgyzstan PAR RSM v.5_KYRG Importer price calculation 4" xfId="4782" xr:uid="{9B189B73-C738-4A58-8E7C-CE5AD2F822DF}"/>
    <cellStyle name="_Table_Robert pages_Xl0000044" xfId="2661" xr:uid="{A50A0BB7-7F50-4014-8C71-BE6BF7FB4B7F}"/>
    <cellStyle name="_Table_Robert pages_Xl0000044 2" xfId="2662" xr:uid="{124DD590-A976-45CF-8742-D0BAF0DF0F8C}"/>
    <cellStyle name="_Table_Robert pages_Xl0000044 2 2" xfId="3303" xr:uid="{8BE15E71-2B10-45A7-9D20-903A25D883A4}"/>
    <cellStyle name="_Table_Robert pages_Xl0000044 2 3" xfId="4779" xr:uid="{E5D447E3-F3E5-486D-ABBA-61F07DD811EC}"/>
    <cellStyle name="_Table_Robert pages_Xl0000044 3" xfId="3304" xr:uid="{29130087-CF94-4A89-ACD8-A98474042E22}"/>
    <cellStyle name="_Table_Robert pages_Xl0000044 4" xfId="4780" xr:uid="{6272F4C3-D686-4D0F-B78D-BF82B2400601}"/>
    <cellStyle name="_Table_Robert pages_Xl0000044_KYRG Importer price calculation" xfId="2663" xr:uid="{2D84F18A-1D28-4C87-B890-6EBAFB803E4A}"/>
    <cellStyle name="_Table_Robert pages_Xl0000044_KYRG Importer price calculation 2" xfId="2664" xr:uid="{C2B6B480-5052-457F-9E0E-3F7B7B925CD2}"/>
    <cellStyle name="_Table_Robert pages_Xl0000044_KYRG Importer price calculation 2 2" xfId="3296" xr:uid="{9E1D1EBC-BA0D-4D93-86E3-540348FF866E}"/>
    <cellStyle name="_Table_Robert pages_Xl0000044_KYRG Importer price calculation 2 3" xfId="4777" xr:uid="{0AFB4CFA-C6F0-4E97-A348-4DEED19E41F8}"/>
    <cellStyle name="_Table_Robert pages_Xl0000044_KYRG Importer price calculation 3" xfId="3302" xr:uid="{E3EF23D8-E8C8-4663-8AAA-5300B648128F}"/>
    <cellStyle name="_Table_Robert pages_Xl0000044_KYRG Importer price calculation 4" xfId="4778" xr:uid="{B77800A0-CC90-408C-8A63-5728A54E1B06}"/>
    <cellStyle name="_Table_Synergy Analysis" xfId="532" xr:uid="{00000000-0005-0000-0000-000013020000}"/>
    <cellStyle name="_Table_Synergy Analysis 2" xfId="2665" xr:uid="{CE66E1B3-ED7A-4BFA-8CB6-4F39CB7BFC61}"/>
    <cellStyle name="_Table_Synergy Analysis 2 2" xfId="3294" xr:uid="{1F819C20-5F7B-4E28-A483-20B45825A374}"/>
    <cellStyle name="_Table_Synergy Analysis 2 3" xfId="4775" xr:uid="{A6296E00-9F67-4395-A293-EB2EA838EC20}"/>
    <cellStyle name="_Table_Synergy Analysis 3" xfId="3295" xr:uid="{77DC4141-0783-4C54-A85A-F0D944EF5973}"/>
    <cellStyle name="_Table_Synergy Analysis 4" xfId="4776" xr:uid="{9CAEB419-5CBB-41AA-9679-736B17FD17A7}"/>
    <cellStyle name="_Table_Synergy Analysis_Armenia proposed DS Price-list and Filuet prices19 Dec 2011" xfId="2666" xr:uid="{3949F540-E32F-486F-BFFD-05977A123960}"/>
    <cellStyle name="_Table_Synergy Analysis_Armenia proposed DS Price-list and Filuet prices19 Dec 2011 2" xfId="2667" xr:uid="{E0CD84DD-0D4D-4418-822F-1B32FCE88A47}"/>
    <cellStyle name="_Table_Synergy Analysis_Armenia proposed DS Price-list and Filuet prices19 Dec 2011 2 2" xfId="3289" xr:uid="{F6B50A1F-CDDD-400B-AEA9-62BB83ED2370}"/>
    <cellStyle name="_Table_Synergy Analysis_Armenia proposed DS Price-list and Filuet prices19 Dec 2011 2 3" xfId="4773" xr:uid="{8739479E-A769-4B7B-A58F-E0D70BF2C5BB}"/>
    <cellStyle name="_Table_Synergy Analysis_Armenia proposed DS Price-list and Filuet prices19 Dec 2011 3" xfId="3293" xr:uid="{26540A9E-63AD-4BA2-BD6C-61166C974BBD}"/>
    <cellStyle name="_Table_Synergy Analysis_Armenia proposed DS Price-list and Filuet prices19 Dec 2011 4" xfId="4774" xr:uid="{BB54CF93-45E0-44F6-AADB-AFFBB5644E21}"/>
    <cellStyle name="_Table_Synergy Analysis_Armenia proposed DS Price-list and Filuet prices19 Dec 2011_KYRG Importer price calculation" xfId="2668" xr:uid="{F9F43C96-B687-413F-B4C7-55DC21272622}"/>
    <cellStyle name="_Table_Synergy Analysis_Armenia proposed DS Price-list and Filuet prices19 Dec 2011_KYRG Importer price calculation 2" xfId="2669" xr:uid="{D7B1820D-B8F1-4A68-8439-B1E6FF10EA55}"/>
    <cellStyle name="_Table_Synergy Analysis_Armenia proposed DS Price-list and Filuet prices19 Dec 2011_KYRG Importer price calculation 2 2" xfId="3287" xr:uid="{DE7535C9-1F7D-442E-9BB1-1A4BEA9542E1}"/>
    <cellStyle name="_Table_Synergy Analysis_Armenia proposed DS Price-list and Filuet prices19 Dec 2011_KYRG Importer price calculation 2 3" xfId="4771" xr:uid="{4EF512AA-7FC2-4186-8319-96D461556C60}"/>
    <cellStyle name="_Table_Synergy Analysis_Armenia proposed DS Price-list and Filuet prices19 Dec 2011_KYRG Importer price calculation 3" xfId="3288" xr:uid="{1A7F0833-701F-40EE-9803-8C64A057C27F}"/>
    <cellStyle name="_Table_Synergy Analysis_Armenia proposed DS Price-list and Filuet prices19 Dec 2011_KYRG Importer price calculation 4" xfId="4772" xr:uid="{4DE8732B-CE2F-4C6C-B9B1-84E2D117315F}"/>
    <cellStyle name="_Table_Synergy Analysis_co-advisors" xfId="533" xr:uid="{00000000-0005-0000-0000-000014020000}"/>
    <cellStyle name="_Table_Synergy Analysis_co-advisors 2" xfId="2670" xr:uid="{8A1A5DBE-4B40-43F7-95E9-7F4D56ECE870}"/>
    <cellStyle name="_Table_Synergy Analysis_co-advisors 2 2" xfId="3280" xr:uid="{160C4FB7-AEB3-4946-8756-E3DA66249A4E}"/>
    <cellStyle name="_Table_Synergy Analysis_co-advisors 2 3" xfId="4769" xr:uid="{8DE25D14-CBA2-495C-8BA2-43CB6013D7DB}"/>
    <cellStyle name="_Table_Synergy Analysis_co-advisors 3" xfId="3286" xr:uid="{FC9A5B77-AC36-426D-B59B-021E8B36928B}"/>
    <cellStyle name="_Table_Synergy Analysis_co-advisors 4" xfId="4770" xr:uid="{9D70FF1F-A0A9-4CCD-9B56-E157BE7FCA12}"/>
    <cellStyle name="_Table_Synergy Analysis_co-advisors_Armenia proposed DS Price-list and Filuet prices19 Dec 2011" xfId="2671" xr:uid="{D03030FD-E366-474D-B13C-3D881B4446D7}"/>
    <cellStyle name="_Table_Synergy Analysis_co-advisors_Armenia proposed DS Price-list and Filuet prices19 Dec 2011 2" xfId="2672" xr:uid="{FE142C1A-46B1-4E64-A1B9-2E8592E05383}"/>
    <cellStyle name="_Table_Synergy Analysis_co-advisors_Armenia proposed DS Price-list and Filuet prices19 Dec 2011 2 2" xfId="3278" xr:uid="{DEF2F3AA-FF27-41E8-B91D-8BEDEA006CCB}"/>
    <cellStyle name="_Table_Synergy Analysis_co-advisors_Armenia proposed DS Price-list and Filuet prices19 Dec 2011 2 3" xfId="4767" xr:uid="{CE1C5F58-2964-4D17-8366-D3E420F88EE4}"/>
    <cellStyle name="_Table_Synergy Analysis_co-advisors_Armenia proposed DS Price-list and Filuet prices19 Dec 2011 3" xfId="3279" xr:uid="{5F7B91C6-038A-4BF0-A1C6-2E3CB72B9350}"/>
    <cellStyle name="_Table_Synergy Analysis_co-advisors_Armenia proposed DS Price-list and Filuet prices19 Dec 2011 4" xfId="4768" xr:uid="{B3779DC6-9A54-417A-AAB6-EFFA4285EE84}"/>
    <cellStyle name="_Table_Synergy Analysis_co-advisors_Armenia proposed DS Price-list and Filuet prices19 Dec 2011_KYRG Importer price calculation" xfId="2673" xr:uid="{767F291D-9663-42EB-9B76-FC7C07F6A28A}"/>
    <cellStyle name="_Table_Synergy Analysis_co-advisors_Armenia proposed DS Price-list and Filuet prices19 Dec 2011_KYRG Importer price calculation 2" xfId="2674" xr:uid="{4B0FDF09-FC2A-4B5E-985A-D0FF23CB2DEB}"/>
    <cellStyle name="_Table_Synergy Analysis_co-advisors_Armenia proposed DS Price-list and Filuet prices19 Dec 2011_KYRG Importer price calculation 2 2" xfId="3276" xr:uid="{AA86B447-D610-4C5C-B941-65307E9914CF}"/>
    <cellStyle name="_Table_Synergy Analysis_co-advisors_Armenia proposed DS Price-list and Filuet prices19 Dec 2011_KYRG Importer price calculation 2 3" xfId="4765" xr:uid="{C24BD3FB-7492-4701-9E04-D424968EE74B}"/>
    <cellStyle name="_Table_Synergy Analysis_co-advisors_Armenia proposed DS Price-list and Filuet prices19 Dec 2011_KYRG Importer price calculation 3" xfId="3277" xr:uid="{FC49DB32-A6E6-4B0B-92F4-861F741B2C88}"/>
    <cellStyle name="_Table_Synergy Analysis_co-advisors_Armenia proposed DS Price-list and Filuet prices19 Dec 2011_KYRG Importer price calculation 4" xfId="4766" xr:uid="{8253BABB-1921-44DE-B9EC-F8F9B21D2C0F}"/>
    <cellStyle name="_Table_Synergy Analysis_co-advisors_KYRG NIP Pricing proposal v2" xfId="2675" xr:uid="{78A327DE-E9A0-4465-B492-BFD22034980D}"/>
    <cellStyle name="_Table_Synergy Analysis_co-advisors_KYRG NIP Pricing proposal v2 2" xfId="2676" xr:uid="{2EAB2760-F61D-4C99-B061-1F7090284BC7}"/>
    <cellStyle name="_Table_Synergy Analysis_co-advisors_KYRG NIP Pricing proposal v2 2 2" xfId="3274" xr:uid="{DF029F14-D0D5-4C93-83FC-080B6E19A2AE}"/>
    <cellStyle name="_Table_Synergy Analysis_co-advisors_KYRG NIP Pricing proposal v2 2 3" xfId="4763" xr:uid="{9A5EA1AD-EBAF-4D92-83FA-D0A664E6DB90}"/>
    <cellStyle name="_Table_Synergy Analysis_co-advisors_KYRG NIP Pricing proposal v2 3" xfId="3275" xr:uid="{18ECD9CC-9A54-47DE-A142-FDBA1E44FAB5}"/>
    <cellStyle name="_Table_Synergy Analysis_co-advisors_KYRG NIP Pricing proposal v2 4" xfId="4764" xr:uid="{B4F60F17-2194-453C-822D-B653BB5ED66C}"/>
    <cellStyle name="_Table_Synergy Analysis_co-advisors_KYRG NIP Pricing proposal v2_KYRG Importer price calculation" xfId="2677" xr:uid="{040195ED-2D29-40A2-871A-2C46C9C28D8A}"/>
    <cellStyle name="_Table_Synergy Analysis_co-advisors_KYRG NIP Pricing proposal v2_KYRG Importer price calculation 2" xfId="2678" xr:uid="{4B6023BE-8036-4069-9AB8-85F1395B259D}"/>
    <cellStyle name="_Table_Synergy Analysis_co-advisors_KYRG NIP Pricing proposal v2_KYRG Importer price calculation 2 2" xfId="3272" xr:uid="{DCF4F7A5-850B-415E-8D11-F7FAC393FA85}"/>
    <cellStyle name="_Table_Synergy Analysis_co-advisors_KYRG NIP Pricing proposal v2_KYRG Importer price calculation 2 3" xfId="4761" xr:uid="{C6DC003C-B0EE-4405-B891-5A6EFC6A5598}"/>
    <cellStyle name="_Table_Synergy Analysis_co-advisors_KYRG NIP Pricing proposal v2_KYRG Importer price calculation 3" xfId="3273" xr:uid="{EAF7AF99-2F0D-47E4-AA62-25B9D8F52706}"/>
    <cellStyle name="_Table_Synergy Analysis_co-advisors_KYRG NIP Pricing proposal v2_KYRG Importer price calculation 4" xfId="4762" xr:uid="{20F8636D-3931-455A-BBF0-0625C4B228CB}"/>
    <cellStyle name="_Table_Synergy Analysis_co-advisors_Kyrgsystan Importer PL" xfId="2679" xr:uid="{62794F41-778C-4B55-8F3A-C223E20BD553}"/>
    <cellStyle name="_Table_Synergy Analysis_co-advisors_Kyrgsystan Importer PL 2" xfId="2680" xr:uid="{03F8D97B-EFBB-44D0-8CF6-6E368423C576}"/>
    <cellStyle name="_Table_Synergy Analysis_co-advisors_Kyrgsystan Importer PL 2 2" xfId="3268" xr:uid="{5FF093B7-8476-414F-9EE7-C68C6BC7888C}"/>
    <cellStyle name="_Table_Synergy Analysis_co-advisors_Kyrgsystan Importer PL 2 3" xfId="4759" xr:uid="{092EDF7A-1F4E-4525-9E1A-5F0CCD54F5E2}"/>
    <cellStyle name="_Table_Synergy Analysis_co-advisors_Kyrgsystan Importer PL 3" xfId="3271" xr:uid="{5F836797-FF0B-49F8-8A7C-1EEC5C1D7B00}"/>
    <cellStyle name="_Table_Synergy Analysis_co-advisors_Kyrgsystan Importer PL 4" xfId="4760" xr:uid="{8484EACB-292E-4A1F-B33A-4362A730C631}"/>
    <cellStyle name="_Table_Synergy Analysis_co-advisors_Kyrgsystan Importer PL_KYRG Importer price calculation" xfId="2681" xr:uid="{902A4C21-E12F-45EC-9FD1-D060FE47DB54}"/>
    <cellStyle name="_Table_Synergy Analysis_co-advisors_Kyrgsystan Importer PL_KYRG Importer price calculation 2" xfId="2682" xr:uid="{ADB546BB-B463-416F-B2B7-78E65A11EC02}"/>
    <cellStyle name="_Table_Synergy Analysis_co-advisors_Kyrgsystan Importer PL_KYRG Importer price calculation 2 2" xfId="3266" xr:uid="{2183F58C-77DE-4E89-A40B-0C456D3005F2}"/>
    <cellStyle name="_Table_Synergy Analysis_co-advisors_Kyrgsystan Importer PL_KYRG Importer price calculation 2 3" xfId="4757" xr:uid="{3ADE5E0A-AE8E-41CF-9B0C-7B9BB553D00D}"/>
    <cellStyle name="_Table_Synergy Analysis_co-advisors_Kyrgsystan Importer PL_KYRG Importer price calculation 3" xfId="3267" xr:uid="{C744FD4E-71B8-4C76-9178-015C7B973088}"/>
    <cellStyle name="_Table_Synergy Analysis_co-advisors_Kyrgsystan Importer PL_KYRG Importer price calculation 4" xfId="4758" xr:uid="{97306884-9BA9-46C2-8C1A-6B964DBC2B43}"/>
    <cellStyle name="_Table_Synergy Analysis_co-advisors_Kyrgyzstan PAR RSM v.5" xfId="2683" xr:uid="{510D4D2C-CF68-471F-B13F-4BFE52415B80}"/>
    <cellStyle name="_Table_Synergy Analysis_co-advisors_Kyrgyzstan PAR RSM v.5 2" xfId="2684" xr:uid="{3FCD976C-C84B-4042-9E35-C1DCE4BAEBE0}"/>
    <cellStyle name="_Table_Synergy Analysis_co-advisors_Kyrgyzstan PAR RSM v.5 2 2" xfId="3264" xr:uid="{779F23CC-6D19-4E25-B318-C0CF0AC50D1D}"/>
    <cellStyle name="_Table_Synergy Analysis_co-advisors_Kyrgyzstan PAR RSM v.5 2 3" xfId="4755" xr:uid="{B9108D4C-04DC-432F-91B9-06541CAC4127}"/>
    <cellStyle name="_Table_Synergy Analysis_co-advisors_Kyrgyzstan PAR RSM v.5 3" xfId="3265" xr:uid="{94BE94D6-BAA0-46A2-973C-5B0228624B14}"/>
    <cellStyle name="_Table_Synergy Analysis_co-advisors_Kyrgyzstan PAR RSM v.5 4" xfId="4756" xr:uid="{02B88B7F-5229-4C1D-9339-0F4925F257CD}"/>
    <cellStyle name="_Table_Synergy Analysis_co-advisors_Kyrgyzstan PAR RSM v.5_KYRG Importer price calculation" xfId="2685" xr:uid="{36043FED-93EF-4784-9E6F-F107B8AA5047}"/>
    <cellStyle name="_Table_Synergy Analysis_co-advisors_Kyrgyzstan PAR RSM v.5_KYRG Importer price calculation 2" xfId="2686" xr:uid="{2485D9C5-D256-4C35-88F7-F509B03C6E99}"/>
    <cellStyle name="_Table_Synergy Analysis_co-advisors_Kyrgyzstan PAR RSM v.5_KYRG Importer price calculation 2 2" xfId="3262" xr:uid="{3291F392-B12A-4D1A-9D3E-F75B3CE72B90}"/>
    <cellStyle name="_Table_Synergy Analysis_co-advisors_Kyrgyzstan PAR RSM v.5_KYRG Importer price calculation 2 3" xfId="4753" xr:uid="{7101D560-ABE8-4858-851C-49719082CAFF}"/>
    <cellStyle name="_Table_Synergy Analysis_co-advisors_Kyrgyzstan PAR RSM v.5_KYRG Importer price calculation 3" xfId="3263" xr:uid="{03A12DA1-3769-4658-9B5C-37E0F1D2EC0F}"/>
    <cellStyle name="_Table_Synergy Analysis_co-advisors_Kyrgyzstan PAR RSM v.5_KYRG Importer price calculation 4" xfId="4754" xr:uid="{37DE5C81-8A5C-4365-9FEB-5D4D71AA31C8}"/>
    <cellStyle name="_Table_Synergy Analysis_co-advisors_Xl0000044" xfId="2687" xr:uid="{FB8B101D-ABDC-4226-A3CF-3743891390DA}"/>
    <cellStyle name="_Table_Synergy Analysis_co-advisors_Xl0000044 2" xfId="2688" xr:uid="{071E4124-08BB-4D38-B15C-CF00FB34B6FC}"/>
    <cellStyle name="_Table_Synergy Analysis_co-advisors_Xl0000044 2 2" xfId="3257" xr:uid="{D7A497F9-4751-471B-B82A-B05B42ADD811}"/>
    <cellStyle name="_Table_Synergy Analysis_co-advisors_Xl0000044 2 3" xfId="4751" xr:uid="{FEA6CA63-08E6-4BF7-A97B-F92F0D580A3C}"/>
    <cellStyle name="_Table_Synergy Analysis_co-advisors_Xl0000044 3" xfId="3259" xr:uid="{2986A96A-131E-463B-BFDA-6DE932ABE579}"/>
    <cellStyle name="_Table_Synergy Analysis_co-advisors_Xl0000044 4" xfId="4752" xr:uid="{85E5B13F-E63A-4E82-A4DD-40D520D1EE3D}"/>
    <cellStyle name="_Table_Synergy Analysis_co-advisors_Xl0000044_KYRG Importer price calculation" xfId="2689" xr:uid="{39AF87CD-546B-4E9A-811B-A8D05219FFE5}"/>
    <cellStyle name="_Table_Synergy Analysis_co-advisors_Xl0000044_KYRG Importer price calculation 2" xfId="2690" xr:uid="{6BDC7F8B-8B2A-42F7-8D51-4F362B65645F}"/>
    <cellStyle name="_Table_Synergy Analysis_co-advisors_Xl0000044_KYRG Importer price calculation 2 2" xfId="3255" xr:uid="{1843C6E4-A10D-45F2-A6F5-D2CC9CBF96C8}"/>
    <cellStyle name="_Table_Synergy Analysis_co-advisors_Xl0000044_KYRG Importer price calculation 2 3" xfId="4749" xr:uid="{5D0ECEA2-C37C-4DBD-BF10-2DE56A521F71}"/>
    <cellStyle name="_Table_Synergy Analysis_co-advisors_Xl0000044_KYRG Importer price calculation 3" xfId="3256" xr:uid="{76C80432-1648-4B99-8948-5D2571C3CE32}"/>
    <cellStyle name="_Table_Synergy Analysis_co-advisors_Xl0000044_KYRG Importer price calculation 4" xfId="4750" xr:uid="{01FDA921-2398-4756-A99A-72B90DBA75BE}"/>
    <cellStyle name="_Table_Synergy Analysis_KYRG NIP Pricing proposal v2" xfId="2691" xr:uid="{59821FC3-EE52-488A-B50F-35C8AA3FD628}"/>
    <cellStyle name="_Table_Synergy Analysis_KYRG NIP Pricing proposal v2 2" xfId="2692" xr:uid="{59CB2294-AAE8-46E6-8907-3B9163CB140D}"/>
    <cellStyle name="_Table_Synergy Analysis_KYRG NIP Pricing proposal v2 2 2" xfId="3253" xr:uid="{0FF72786-1C2D-4775-8B9F-A459C97DC26B}"/>
    <cellStyle name="_Table_Synergy Analysis_KYRG NIP Pricing proposal v2 2 3" xfId="4747" xr:uid="{5D4B9B46-2986-47B8-83B8-4CF7D141558E}"/>
    <cellStyle name="_Table_Synergy Analysis_KYRG NIP Pricing proposal v2 3" xfId="3254" xr:uid="{E5B05DBA-5A7A-4504-A3F9-637245DC323A}"/>
    <cellStyle name="_Table_Synergy Analysis_KYRG NIP Pricing proposal v2 4" xfId="4748" xr:uid="{D25F9CBD-65C6-429A-A6C4-7D24A0C73DA5}"/>
    <cellStyle name="_Table_Synergy Analysis_KYRG NIP Pricing proposal v2_KYRG Importer price calculation" xfId="2693" xr:uid="{9EF6FBD1-F11C-433E-A9F9-5542E6DEF05A}"/>
    <cellStyle name="_Table_Synergy Analysis_KYRG NIP Pricing proposal v2_KYRG Importer price calculation 2" xfId="2694" xr:uid="{8FA2E383-C148-44CB-8D78-EE80DCD39A4D}"/>
    <cellStyle name="_Table_Synergy Analysis_KYRG NIP Pricing proposal v2_KYRG Importer price calculation 2 2" xfId="3251" xr:uid="{99D4D648-0B10-4889-AEBF-ABF8E355A738}"/>
    <cellStyle name="_Table_Synergy Analysis_KYRG NIP Pricing proposal v2_KYRG Importer price calculation 2 3" xfId="4745" xr:uid="{E1C67FB8-DDE4-4AEE-9D02-C1AA6350011E}"/>
    <cellStyle name="_Table_Synergy Analysis_KYRG NIP Pricing proposal v2_KYRG Importer price calculation 3" xfId="3252" xr:uid="{9CDFEA71-A469-4307-913D-3947849E1962}"/>
    <cellStyle name="_Table_Synergy Analysis_KYRG NIP Pricing proposal v2_KYRG Importer price calculation 4" xfId="4746" xr:uid="{979FA9AD-D9A3-4537-9DDC-40ED31CA12FB}"/>
    <cellStyle name="_Table_Synergy Analysis_Kyrgsystan Importer PL" xfId="2695" xr:uid="{AA4A3991-8F8D-45B1-BEEE-4F71295823E8}"/>
    <cellStyle name="_Table_Synergy Analysis_Kyrgsystan Importer PL 2" xfId="2696" xr:uid="{FC3DA2EF-959F-47D3-9529-95EA183AD552}"/>
    <cellStyle name="_Table_Synergy Analysis_Kyrgsystan Importer PL 2 2" xfId="3249" xr:uid="{0ABB81FA-F77C-43F0-BC7F-74C7922A8C64}"/>
    <cellStyle name="_Table_Synergy Analysis_Kyrgsystan Importer PL 2 3" xfId="4743" xr:uid="{879A29B6-5566-4011-AE64-7C12927DB687}"/>
    <cellStyle name="_Table_Synergy Analysis_Kyrgsystan Importer PL 3" xfId="3250" xr:uid="{9FD75C51-7BDB-4FD8-8EF9-14A70344F134}"/>
    <cellStyle name="_Table_Synergy Analysis_Kyrgsystan Importer PL 4" xfId="4744" xr:uid="{91F5FB93-9342-4BD4-9523-D5315ABF5CCC}"/>
    <cellStyle name="_Table_Synergy Analysis_Kyrgsystan Importer PL_KYRG Importer price calculation" xfId="2697" xr:uid="{E02A4852-A60B-4712-BC72-2749A92956BB}"/>
    <cellStyle name="_Table_Synergy Analysis_Kyrgsystan Importer PL_KYRG Importer price calculation 2" xfId="2698" xr:uid="{E0C7EAC0-FD83-4A62-BADB-813BF7394576}"/>
    <cellStyle name="_Table_Synergy Analysis_Kyrgsystan Importer PL_KYRG Importer price calculation 2 2" xfId="3247" xr:uid="{DF336B01-3E11-40BD-98A6-80478B3D1BE7}"/>
    <cellStyle name="_Table_Synergy Analysis_Kyrgsystan Importer PL_KYRG Importer price calculation 2 3" xfId="4741" xr:uid="{804F6EED-7661-4A65-B102-3450A5201A21}"/>
    <cellStyle name="_Table_Synergy Analysis_Kyrgsystan Importer PL_KYRG Importer price calculation 3" xfId="3248" xr:uid="{6204BA09-45A0-4F7D-8D9C-90E42DBE0BFE}"/>
    <cellStyle name="_Table_Synergy Analysis_Kyrgsystan Importer PL_KYRG Importer price calculation 4" xfId="4742" xr:uid="{FEDD8B69-308C-4F0E-8FBC-3DBE07927C73}"/>
    <cellStyle name="_Table_Synergy Analysis_Kyrgyzstan PAR RSM v.5" xfId="2699" xr:uid="{F2334483-F470-4298-B2C3-32BECFCBACE9}"/>
    <cellStyle name="_Table_Synergy Analysis_Kyrgyzstan PAR RSM v.5 2" xfId="2700" xr:uid="{C451E28B-BFA6-4B9C-9165-9FB1A09717F7}"/>
    <cellStyle name="_Table_Synergy Analysis_Kyrgyzstan PAR RSM v.5 2 2" xfId="3245" xr:uid="{7E3BDC19-CE62-4F7F-B71C-E9CD62C7EB45}"/>
    <cellStyle name="_Table_Synergy Analysis_Kyrgyzstan PAR RSM v.5 2 3" xfId="4739" xr:uid="{595E0F3B-E2FA-41AB-A32A-B886F0FFFC41}"/>
    <cellStyle name="_Table_Synergy Analysis_Kyrgyzstan PAR RSM v.5 3" xfId="3246" xr:uid="{C8CB72FC-C7CB-4E67-A9C8-E9DD2CC42207}"/>
    <cellStyle name="_Table_Synergy Analysis_Kyrgyzstan PAR RSM v.5 4" xfId="4740" xr:uid="{788C2E64-6776-4A7E-BDE8-B33800DE0182}"/>
    <cellStyle name="_Table_Synergy Analysis_Kyrgyzstan PAR RSM v.5_KYRG Importer price calculation" xfId="2701" xr:uid="{5D614FBD-3F63-4D8B-A823-A5BB9FB513B1}"/>
    <cellStyle name="_Table_Synergy Analysis_Kyrgyzstan PAR RSM v.5_KYRG Importer price calculation 2" xfId="2702" xr:uid="{55236231-62C7-451D-B116-0ECEBD7D83D7}"/>
    <cellStyle name="_Table_Synergy Analysis_Kyrgyzstan PAR RSM v.5_KYRG Importer price calculation 2 2" xfId="3243" xr:uid="{22E152F5-6427-4C44-A2B3-D6A79A96BC35}"/>
    <cellStyle name="_Table_Synergy Analysis_Kyrgyzstan PAR RSM v.5_KYRG Importer price calculation 2 3" xfId="4737" xr:uid="{C7C8D2F7-F7B0-4FF7-9006-33300F8424CC}"/>
    <cellStyle name="_Table_Synergy Analysis_Kyrgyzstan PAR RSM v.5_KYRG Importer price calculation 3" xfId="3244" xr:uid="{5DFA41BE-E386-4F08-8C9F-E2FE88271D70}"/>
    <cellStyle name="_Table_Synergy Analysis_Kyrgyzstan PAR RSM v.5_KYRG Importer price calculation 4" xfId="4738" xr:uid="{43A4271A-1914-4944-B39C-3D0E39881B07}"/>
    <cellStyle name="_Table_Synergy Analysis_Xl0000044" xfId="2703" xr:uid="{DE4CEB33-0893-40C2-9B3B-9EFA20165DA3}"/>
    <cellStyle name="_Table_Synergy Analysis_Xl0000044 2" xfId="2704" xr:uid="{4EA9764E-034E-42E9-814F-CF4C23680530}"/>
    <cellStyle name="_Table_Synergy Analysis_Xl0000044 2 2" xfId="3241" xr:uid="{91C13DF1-75AE-4360-BB4A-DD25AD260F59}"/>
    <cellStyle name="_Table_Synergy Analysis_Xl0000044 2 3" xfId="4735" xr:uid="{47AE3BF6-8286-4D28-8777-3CBA7DB7A916}"/>
    <cellStyle name="_Table_Synergy Analysis_Xl0000044 3" xfId="3242" xr:uid="{FD0D3DCC-F0C5-4F1D-9C4C-AC24BE631446}"/>
    <cellStyle name="_Table_Synergy Analysis_Xl0000044 4" xfId="4736" xr:uid="{B4057862-1CAC-4551-A1D7-F1F83F7300AB}"/>
    <cellStyle name="_Table_Synergy Analysis_Xl0000044_KYRG Importer price calculation" xfId="2705" xr:uid="{8BD60C96-F791-4E2A-BF03-8C91E50FC206}"/>
    <cellStyle name="_Table_Synergy Analysis_Xl0000044_KYRG Importer price calculation 2" xfId="2706" xr:uid="{0CF33345-31D3-40AB-98EA-E10C2CBC39B3}"/>
    <cellStyle name="_Table_Synergy Analysis_Xl0000044_KYRG Importer price calculation 2 2" xfId="3239" xr:uid="{40CCB732-12EC-4945-929F-EA513AB704DB}"/>
    <cellStyle name="_Table_Synergy Analysis_Xl0000044_KYRG Importer price calculation 2 3" xfId="4733" xr:uid="{2A135478-E5B1-426F-8D58-D2865B9E2769}"/>
    <cellStyle name="_Table_Synergy Analysis_Xl0000044_KYRG Importer price calculation 3" xfId="3240" xr:uid="{5BCE69A6-1C9F-46F7-9A9E-A77B41C687BB}"/>
    <cellStyle name="_Table_Synergy Analysis_Xl0000044_KYRG Importer price calculation 4" xfId="4734" xr:uid="{AC0869BE-2C57-4FE5-B55B-B19C845EDE43}"/>
    <cellStyle name="_Table_Synergy Calc 1.1 rev 5-yr aug high1_bpace" xfId="534" xr:uid="{00000000-0005-0000-0000-000015020000}"/>
    <cellStyle name="_Table_Synergy Calc 1.1 rev 5-yr aug high1_bpace_Armenia proposed DS Price-list and Filuet prices19 Dec 2011" xfId="2707" xr:uid="{CB9A3E1C-E356-48B3-AC25-2FA8F5AB0526}"/>
    <cellStyle name="_Table_Synergy Calc 1.1 rev 5-yr aug high1_bpace_Armenia proposed DS Price-list and Filuet prices19 Dec 2011_KYRG Importer price calculation" xfId="2708" xr:uid="{E3DCA508-9AEC-49BE-BD8A-FEC3C8486616}"/>
    <cellStyle name="_Table_Synergy Calc 1.1 rev 5-yr aug high1_bpace_KYRG NIP Pricing proposal v2" xfId="2709" xr:uid="{B46790D8-831A-4542-A0F3-BE6BAD0D0299}"/>
    <cellStyle name="_Table_Synergy Calc 1.1 rev 5-yr aug high1_bpace_KYRG NIP Pricing proposal v2_KYRG Importer price calculation" xfId="2710" xr:uid="{D2E0B231-7EFF-46BC-88F8-FE6E658AF059}"/>
    <cellStyle name="_Table_Synergy Calc 1.1 rev 5-yr aug high1_bpace_Kyrgsystan Importer PL" xfId="2711" xr:uid="{2D6628BB-E428-44F0-B60D-AE9A6B588735}"/>
    <cellStyle name="_Table_Synergy Calc 1.1 rev 5-yr aug high1_bpace_Kyrgsystan Importer PL_KYRG Importer price calculation" xfId="2712" xr:uid="{F52E171F-ACA8-4872-BA5E-D3A415AA20DE}"/>
    <cellStyle name="_Table_Synergy Calc 1.1 rev 5-yr aug high1_bpace_Kyrgyzstan PAR RSM v.5" xfId="2713" xr:uid="{2A795713-8589-43FA-A3F2-3BB9DB742B9F}"/>
    <cellStyle name="_Table_Synergy Calc 1.1 rev 5-yr aug high1_bpace_Kyrgyzstan PAR RSM v.5_KYRG Importer price calculation" xfId="2714" xr:uid="{E44C0999-4B3A-4FF8-A04B-B316A852E732}"/>
    <cellStyle name="_Table_Synergy Calc 1.1 rev 5-yr aug high1_bpace_Xl0000044" xfId="2715" xr:uid="{B369C167-2FEB-4234-B352-65110FB650A6}"/>
    <cellStyle name="_Table_Synergy Calc 1.1 rev 5-yr aug high1_bpace_Xl0000044_KYRG Importer price calculation" xfId="2716" xr:uid="{99AE0D1D-CA16-47FF-96BB-425B47C4DB38}"/>
    <cellStyle name="_Table_Xl0000044" xfId="2717" xr:uid="{3BC58FB1-A65B-48F1-81A0-2891DEA46CDE}"/>
    <cellStyle name="_Table_Xl0000044_KYRG Importer price calculation" xfId="2718" xr:uid="{CB5939B8-24FE-41BC-8F53-56A4BA8C9D42}"/>
    <cellStyle name="_TableHead" xfId="535" xr:uid="{00000000-0005-0000-0000-000016020000}"/>
    <cellStyle name="_TableHead_2007_5YrFcst_AM v40" xfId="536" xr:uid="{00000000-0005-0000-0000-000017020000}"/>
    <cellStyle name="_TableHead_2007_5YrFcst_AM v40 2" xfId="537" xr:uid="{00000000-0005-0000-0000-000018020000}"/>
    <cellStyle name="_TableHead_2007_5YrFcst_AM v40_DSR Monthly 2012" xfId="2719" xr:uid="{1EA0CA15-BAD3-41F3-A278-2F6DA939EFA3}"/>
    <cellStyle name="_TableHead_2007_5YrFcst_Mar 08 v47_vBB" xfId="538" xr:uid="{00000000-0005-0000-0000-000019020000}"/>
    <cellStyle name="_TableHead_2007_5YrFcst_Mar 08 v47_vBB 2" xfId="539" xr:uid="{00000000-0005-0000-0000-00001A020000}"/>
    <cellStyle name="_TableHead_2007_5YrFcst_Mar 08 v47_vBB_DSR Monthly 2012" xfId="2720" xr:uid="{309ED7A4-AAE1-4BF1-910E-A5343B0C18D9}"/>
    <cellStyle name="_TableHead_Armenia proposed DS Price-list and Filuet prices19 Dec 2011" xfId="2721" xr:uid="{789B84A1-0C52-4EFC-BB99-A5F7617A0A6D}"/>
    <cellStyle name="_TableHead_Armenia proposed DS Price-list and Filuet prices19 Dec 2011_KYRG Importer price calculation" xfId="2722" xr:uid="{9E822479-504B-4260-B6C8-5C8B6E3F9CAD}"/>
    <cellStyle name="_TableHead_Backup Financials" xfId="540" xr:uid="{00000000-0005-0000-0000-00001B020000}"/>
    <cellStyle name="_TableHead_Cable_Industry Overview5" xfId="541" xr:uid="{00000000-0005-0000-0000-00001C020000}"/>
    <cellStyle name="_TableHead_Cable_Industry Overview5_2007_5YrFcst_AM v40" xfId="542" xr:uid="{00000000-0005-0000-0000-00001D020000}"/>
    <cellStyle name="_TableHead_Cable_Industry Overview5_2007_5YrFcst_AM v40 2" xfId="543" xr:uid="{00000000-0005-0000-0000-00001E020000}"/>
    <cellStyle name="_TableHead_Cable_Industry Overview5_2007_5YrFcst_AM v40_DSR Monthly 2012" xfId="2723" xr:uid="{92008F6D-53BE-4E36-9151-F9C02B7E6F16}"/>
    <cellStyle name="_TableHead_Cable_Industry Overview5_2007_5YrFcst_Mar 08 v47_vBB" xfId="544" xr:uid="{00000000-0005-0000-0000-00001F020000}"/>
    <cellStyle name="_TableHead_Cable_Industry Overview5_2007_5YrFcst_Mar 08 v47_vBB 2" xfId="545" xr:uid="{00000000-0005-0000-0000-000020020000}"/>
    <cellStyle name="_TableHead_Cable_Industry Overview5_2007_5YrFcst_Mar 08 v47_vBB_DSR Monthly 2012" xfId="2724" xr:uid="{BB2A0803-D817-479E-A466-375664A6372B}"/>
    <cellStyle name="_TableHead_Cable_Industry Overview5_Armenia proposed DS Price-list and Filuet prices19 Dec 2011" xfId="2725" xr:uid="{4039080A-D16D-41AE-AE66-CC480943ECF0}"/>
    <cellStyle name="_TableHead_Cable_Industry Overview5_Armenia proposed DS Price-list and Filuet prices19 Dec 2011_KYRG Importer price calculation" xfId="2726" xr:uid="{00E18A8D-0F1B-4841-A9CE-2F7B27A1379F}"/>
    <cellStyle name="_TableHead_Cable_Industry Overview5_Backup Financials" xfId="546" xr:uid="{00000000-0005-0000-0000-000021020000}"/>
    <cellStyle name="_TableHead_Cable_Industry Overview5_KYRG NIP Pricing proposal v2" xfId="2727" xr:uid="{24597B2C-FF36-4188-A5CC-A7DE4BDBA06E}"/>
    <cellStyle name="_TableHead_Cable_Industry Overview5_KYRG NIP Pricing proposal v2_KYRG Importer price calculation" xfId="2728" xr:uid="{D7B1C177-341B-4988-90D6-10F2E4A87B38}"/>
    <cellStyle name="_TableHead_Cable_Industry Overview5_Kyrgsystan Importer PL" xfId="2729" xr:uid="{2DD52E99-1D5A-4F62-92E2-516841D842DF}"/>
    <cellStyle name="_TableHead_Cable_Industry Overview5_Kyrgsystan Importer PL_KYRG Importer price calculation" xfId="2730" xr:uid="{AFFA5E6E-9792-43B9-AA54-1238690660F5}"/>
    <cellStyle name="_TableHead_Cable_Industry Overview5_Kyrgyzstan PAR RSM v.5" xfId="2731" xr:uid="{ED1CE607-D9AC-4076-B2B6-5B97FD434AA7}"/>
    <cellStyle name="_TableHead_Cable_Industry Overview5_Kyrgyzstan PAR RSM v.5_KYRG Importer price calculation" xfId="2732" xr:uid="{FD83814F-A2E8-42B8-A9F6-CB9CD715119A}"/>
    <cellStyle name="_TableHead_Cable_Industry Overview5_Xl0000044" xfId="2733" xr:uid="{1E243B43-9FAF-4D89-A3B1-B3F51D642E8C}"/>
    <cellStyle name="_TableHead_Cable_Industry Overview5_Xl0000044_KYRG Importer price calculation" xfId="2734" xr:uid="{BA0A9401-EA5E-498F-BD44-D5887CAFF0EB}"/>
    <cellStyle name="_TableHead_Gelco Model" xfId="547" xr:uid="{00000000-0005-0000-0000-000022020000}"/>
    <cellStyle name="_TableHead_Gelco Model_2007_5YrFcst_AM v40" xfId="548" xr:uid="{00000000-0005-0000-0000-000023020000}"/>
    <cellStyle name="_TableHead_Gelco Model_2007_5YrFcst_AM v40 2" xfId="549" xr:uid="{00000000-0005-0000-0000-000024020000}"/>
    <cellStyle name="_TableHead_Gelco Model_2007_5YrFcst_AM v40_DSR Monthly 2012" xfId="2735" xr:uid="{32E7F212-DF4B-4BDF-B1FE-1893F6B07D7A}"/>
    <cellStyle name="_TableHead_Gelco Model_2007_5YrFcst_Mar 08 v47_vBB" xfId="550" xr:uid="{00000000-0005-0000-0000-000025020000}"/>
    <cellStyle name="_TableHead_Gelco Model_2007_5YrFcst_Mar 08 v47_vBB 2" xfId="551" xr:uid="{00000000-0005-0000-0000-000026020000}"/>
    <cellStyle name="_TableHead_Gelco Model_2007_5YrFcst_Mar 08 v47_vBB_DSR Monthly 2012" xfId="2736" xr:uid="{43AF091F-A489-44CC-9502-977B3B3B4CBA}"/>
    <cellStyle name="_TableHead_Gelco Model_Armenia proposed DS Price-list and Filuet prices19 Dec 2011" xfId="2737" xr:uid="{63A9B7C8-BDBB-4EE5-BB64-50CBFD69493C}"/>
    <cellStyle name="_TableHead_Gelco Model_Armenia proposed DS Price-list and Filuet prices19 Dec 2011_KYRG Importer price calculation" xfId="2738" xr:uid="{E491F673-359D-460F-B1B7-CCAEA6C09C02}"/>
    <cellStyle name="_TableHead_Gelco Model_Backup Financials" xfId="552" xr:uid="{00000000-0005-0000-0000-000027020000}"/>
    <cellStyle name="_TableHead_Gelco Model_KYRG NIP Pricing proposal v2" xfId="2739" xr:uid="{69AC2211-322E-4626-B616-339107DCAF89}"/>
    <cellStyle name="_TableHead_Gelco Model_KYRG NIP Pricing proposal v2_KYRG Importer price calculation" xfId="2740" xr:uid="{13BF3CC6-340B-4B31-9AD3-BC956F7F29E9}"/>
    <cellStyle name="_TableHead_Gelco Model_Kyrgsystan Importer PL" xfId="2741" xr:uid="{92FE3B46-6FCE-422D-8EB3-FDA18BE29C88}"/>
    <cellStyle name="_TableHead_Gelco Model_Kyrgsystan Importer PL_KYRG Importer price calculation" xfId="2742" xr:uid="{C9645A60-6846-4117-A001-3DDE00484892}"/>
    <cellStyle name="_TableHead_Gelco Model_Kyrgyzstan PAR RSM v.5" xfId="2743" xr:uid="{41B8AE1F-FFB3-4750-87E3-890B17941694}"/>
    <cellStyle name="_TableHead_Gelco Model_Kyrgyzstan PAR RSM v.5_KYRG Importer price calculation" xfId="2744" xr:uid="{5743A76A-088A-45C0-B23B-6355ECD2451D}"/>
    <cellStyle name="_TableHead_Gelco Model_Xl0000044" xfId="2745" xr:uid="{04D489B5-304F-4922-99F9-FE09EC9B33BB}"/>
    <cellStyle name="_TableHead_Gelco Model_Xl0000044_KYRG Importer price calculation" xfId="2746" xr:uid="{D6DF23D0-39E2-4E06-A500-00CA8C64B8D2}"/>
    <cellStyle name="_TableHead_Knology Model" xfId="553" xr:uid="{00000000-0005-0000-0000-000028020000}"/>
    <cellStyle name="_TableHead_Knology Model_Armenia proposed DS Price-list and Filuet prices19 Dec 2011" xfId="2747" xr:uid="{408256F6-03D1-4CE7-AD1A-029D1EE5B270}"/>
    <cellStyle name="_TableHead_Knology Model_Armenia proposed DS Price-list and Filuet prices19 Dec 2011_KYRG Importer price calculation" xfId="2748" xr:uid="{007F20DE-B504-4B9B-8B6B-A65E44FB3987}"/>
    <cellStyle name="_TableHead_Knology Model_KYRG NIP Pricing proposal v2" xfId="2749" xr:uid="{20F143BD-27C3-46D9-9AE3-8CECC84B7D60}"/>
    <cellStyle name="_TableHead_Knology Model_KYRG NIP Pricing proposal v2_KYRG Importer price calculation" xfId="2750" xr:uid="{C2718EAF-16FA-4C57-8C2F-BB1B27B1118F}"/>
    <cellStyle name="_TableHead_Knology Model_Kyrgsystan Importer PL" xfId="2751" xr:uid="{9E5E7B45-527C-4CD4-BD2F-CD6ADCE8FA98}"/>
    <cellStyle name="_TableHead_Knology Model_Kyrgsystan Importer PL_KYRG Importer price calculation" xfId="2752" xr:uid="{F8230709-E037-42C7-AF5A-950A3B124810}"/>
    <cellStyle name="_TableHead_Knology Model_Kyrgyzstan PAR RSM v.5" xfId="2753" xr:uid="{167EA938-48E6-4254-B681-3DD32D9852FF}"/>
    <cellStyle name="_TableHead_Knology Model_Kyrgyzstan PAR RSM v.5_KYRG Importer price calculation" xfId="2754" xr:uid="{4D614B4F-8F3C-4D1D-BF05-8242C4F07262}"/>
    <cellStyle name="_TableHead_Knology Model_Xl0000044" xfId="2755" xr:uid="{3EDBFC65-F34B-4C57-A445-04CBD15E4A13}"/>
    <cellStyle name="_TableHead_Knology Model_Xl0000044_KYRG Importer price calculation" xfId="2756" xr:uid="{F53BB31E-EBF0-4280-A856-B616F54D6F82}"/>
    <cellStyle name="_TableHead_KYRG NIP Pricing proposal v2" xfId="2757" xr:uid="{0877140E-C972-42F6-A135-A0C3D1105157}"/>
    <cellStyle name="_TableHead_KYRG NIP Pricing proposal v2_KYRG Importer price calculation" xfId="2758" xr:uid="{1E991A71-450D-47CC-B0E3-2FAE41FA5873}"/>
    <cellStyle name="_TableHead_Kyrgsystan Importer PL" xfId="2759" xr:uid="{227C4FB4-0B15-44C3-B860-EE08F2F10F50}"/>
    <cellStyle name="_TableHead_Kyrgsystan Importer PL_KYRG Importer price calculation" xfId="2760" xr:uid="{CB8048BA-08DC-47F1-8476-E947AE157D9C}"/>
    <cellStyle name="_TableHead_Kyrgyzstan PAR RSM v.5" xfId="2761" xr:uid="{EA07A294-45B6-40B4-91AC-0FB02565D318}"/>
    <cellStyle name="_TableHead_Kyrgyzstan PAR RSM v.5_KYRG Importer price calculation" xfId="2762" xr:uid="{85B4ED04-D7F3-4D2B-AE22-1F2112AA7A50}"/>
    <cellStyle name="_TableHead_Model Assumptions" xfId="554" xr:uid="{00000000-0005-0000-0000-000029020000}"/>
    <cellStyle name="_TableHead_Model Assumptions (2)" xfId="555" xr:uid="{00000000-0005-0000-0000-00002A020000}"/>
    <cellStyle name="_TableHead_Model Assumptions (2)_Armenia proposed DS Price-list and Filuet prices19 Dec 2011" xfId="2763" xr:uid="{0FCDE457-9891-4532-9193-77690BF8229A}"/>
    <cellStyle name="_TableHead_Model Assumptions (2)_Armenia proposed DS Price-list and Filuet prices19 Dec 2011_KYRG Importer price calculation" xfId="2764" xr:uid="{A984EC6C-F1A5-4580-AC4B-4FD2EF133EAD}"/>
    <cellStyle name="_TableHead_Model Assumptions (2)_KYRG NIP Pricing proposal v2" xfId="2765" xr:uid="{A7A88647-687E-4896-AA0E-5B40370547D2}"/>
    <cellStyle name="_TableHead_Model Assumptions (2)_KYRG NIP Pricing proposal v2_KYRG Importer price calculation" xfId="2766" xr:uid="{5ABD12C4-457C-403A-ABD1-75E364E42709}"/>
    <cellStyle name="_TableHead_Model Assumptions (2)_Kyrgsystan Importer PL" xfId="2767" xr:uid="{50D48BEF-8C3D-482B-BF7E-02C33B18712D}"/>
    <cellStyle name="_TableHead_Model Assumptions (2)_Kyrgsystan Importer PL_KYRG Importer price calculation" xfId="2768" xr:uid="{9CD1BD66-A85A-4F33-A461-C01EC44204C2}"/>
    <cellStyle name="_TableHead_Model Assumptions (2)_Kyrgyzstan PAR RSM v.5" xfId="2769" xr:uid="{29C15FB7-0CC7-41A6-9F69-87733556DA42}"/>
    <cellStyle name="_TableHead_Model Assumptions (2)_Kyrgyzstan PAR RSM v.5_KYRG Importer price calculation" xfId="2770" xr:uid="{757690C4-91AA-410A-A96F-78B41F7B22E4}"/>
    <cellStyle name="_TableHead_Model Assumptions (2)_Xl0000044" xfId="2771" xr:uid="{88FE880E-C833-4B45-BDCF-284CD4A6723A}"/>
    <cellStyle name="_TableHead_Model Assumptions (2)_Xl0000044_KYRG Importer price calculation" xfId="2772" xr:uid="{A48C4225-5ACF-4281-A759-469CC1F2D7F4}"/>
    <cellStyle name="_TableHead_Model Assumptions_Armenia proposed DS Price-list and Filuet prices19 Dec 2011" xfId="2773" xr:uid="{BF6F298E-0BDF-4ABD-B444-15F5EDDA0166}"/>
    <cellStyle name="_TableHead_Model Assumptions_Armenia proposed DS Price-list and Filuet prices19 Dec 2011_KYRG Importer price calculation" xfId="2774" xr:uid="{D1888776-BD55-4490-AA5F-0B3C7025718D}"/>
    <cellStyle name="_TableHead_Model Assumptions_KYRG NIP Pricing proposal v2" xfId="2775" xr:uid="{5C800733-A01E-44D6-BD4F-B8CA68165F36}"/>
    <cellStyle name="_TableHead_Model Assumptions_KYRG NIP Pricing proposal v2_KYRG Importer price calculation" xfId="2776" xr:uid="{D0F0BA22-94B5-4277-8FBC-24DE1E6223D9}"/>
    <cellStyle name="_TableHead_Model Assumptions_Kyrgsystan Importer PL" xfId="2777" xr:uid="{8B1C9393-4A65-4549-A16D-C06E924CE7E5}"/>
    <cellStyle name="_TableHead_Model Assumptions_Kyrgsystan Importer PL_KYRG Importer price calculation" xfId="2778" xr:uid="{695A03BA-BACF-4DAC-A721-825748434327}"/>
    <cellStyle name="_TableHead_Model Assumptions_Kyrgyzstan PAR RSM v.5" xfId="2779" xr:uid="{32960506-5514-48EE-93E5-10C66DA9E420}"/>
    <cellStyle name="_TableHead_Model Assumptions_Kyrgyzstan PAR RSM v.5_KYRG Importer price calculation" xfId="2780" xr:uid="{68A1F0B3-8617-4AC5-BE66-E9822550AE59}"/>
    <cellStyle name="_TableHead_Model Assumptions_Xl0000044" xfId="2781" xr:uid="{0A895F22-F395-4E55-B641-B040E95282D7}"/>
    <cellStyle name="_TableHead_Model Assumptions_Xl0000044_KYRG Importer price calculation" xfId="2782" xr:uid="{41D6CD0E-CA6A-4866-906F-A7C004E7135B}"/>
    <cellStyle name="_TableHead_New Quick Cash Flow Model _v10" xfId="556" xr:uid="{00000000-0005-0000-0000-00002B020000}"/>
    <cellStyle name="_TableHead_New Quick Cash Flow Model _v10_Armenia proposed DS Price-list and Filuet prices19 Dec 2011" xfId="2783" xr:uid="{880D1941-1D3E-4AFA-BA91-C3E7CD64D72C}"/>
    <cellStyle name="_TableHead_New Quick Cash Flow Model _v10_Armenia proposed DS Price-list and Filuet prices19 Dec 2011_KYRG Importer price calculation" xfId="2784" xr:uid="{27C364DD-9695-4325-8005-0F8EB258E9D0}"/>
    <cellStyle name="_TableHead_New Quick Cash Flow Model _v10_KYRG NIP Pricing proposal v2" xfId="2785" xr:uid="{E0DD613B-8DA7-4989-9F36-8FEF0301189F}"/>
    <cellStyle name="_TableHead_New Quick Cash Flow Model _v10_KYRG NIP Pricing proposal v2_KYRG Importer price calculation" xfId="2786" xr:uid="{1DE5053E-C1E8-44B0-8516-35438F9B1305}"/>
    <cellStyle name="_TableHead_New Quick Cash Flow Model _v10_Kyrgsystan Importer PL" xfId="2787" xr:uid="{E4549958-1F05-4768-8340-89CBBC174ADF}"/>
    <cellStyle name="_TableHead_New Quick Cash Flow Model _v10_Kyrgsystan Importer PL_KYRG Importer price calculation" xfId="2788" xr:uid="{8576029B-B9B1-4429-8E3D-3BA5DE6C5A5F}"/>
    <cellStyle name="_TableHead_New Quick Cash Flow Model _v10_Kyrgyzstan PAR RSM v.5" xfId="2789" xr:uid="{D42BD0D9-9C01-470C-82E2-38C1DF5A5A50}"/>
    <cellStyle name="_TableHead_New Quick Cash Flow Model _v10_Kyrgyzstan PAR RSM v.5_KYRG Importer price calculation" xfId="2790" xr:uid="{2224E790-6CB8-4997-A30E-698422A0DB82}"/>
    <cellStyle name="_TableHead_New Quick Cash Flow Model _v10_Xl0000044" xfId="2791" xr:uid="{1744E017-520B-421B-9151-3C7D1D38CF98}"/>
    <cellStyle name="_TableHead_New Quick Cash Flow Model _v10_Xl0000044_KYRG Importer price calculation" xfId="2792" xr:uid="{73ADA37B-52EB-45CC-A41D-C159E09E4B83}"/>
    <cellStyle name="_TableHead_PW Access Revenue" xfId="557" xr:uid="{00000000-0005-0000-0000-00002C020000}"/>
    <cellStyle name="_TableHead_PW Access Revenue_Armenia proposed DS Price-list and Filuet prices19 Dec 2011" xfId="2793" xr:uid="{6C30F0DE-69CA-4095-A45C-F0805272C001}"/>
    <cellStyle name="_TableHead_PW Access Revenue_Armenia proposed DS Price-list and Filuet prices19 Dec 2011_KYRG Importer price calculation" xfId="2794" xr:uid="{A57E9FF1-E22E-45F1-B2FC-6FE59B20D881}"/>
    <cellStyle name="_TableHead_PW Access Revenue_KYRG NIP Pricing proposal v2" xfId="2795" xr:uid="{D2B52B5F-7B40-4008-9475-73A96AED7BD5}"/>
    <cellStyle name="_TableHead_PW Access Revenue_KYRG NIP Pricing proposal v2_KYRG Importer price calculation" xfId="2796" xr:uid="{3573CEC6-A989-465F-BAAF-CF012B8AA5E0}"/>
    <cellStyle name="_TableHead_PW Access Revenue_Kyrgsystan Importer PL" xfId="2797" xr:uid="{13524BAF-1DFF-4187-A718-A04A5695189C}"/>
    <cellStyle name="_TableHead_PW Access Revenue_Kyrgsystan Importer PL_KYRG Importer price calculation" xfId="2798" xr:uid="{A0E27B25-73F8-408F-B370-7C46FAE4E730}"/>
    <cellStyle name="_TableHead_PW Access Revenue_Kyrgyzstan PAR RSM v.5" xfId="2799" xr:uid="{B4E8D718-E4E7-4566-801E-9D3BA4DF4973}"/>
    <cellStyle name="_TableHead_PW Access Revenue_Kyrgyzstan PAR RSM v.5_KYRG Importer price calculation" xfId="2800" xr:uid="{4AAF8CB3-FD2B-45A0-83F5-30D0AF78E7FC}"/>
    <cellStyle name="_TableHead_PW Access Revenue_Xl0000044" xfId="2801" xr:uid="{321EE81D-7F9C-43FB-91E1-60DD340581D6}"/>
    <cellStyle name="_TableHead_PW Access Revenue_Xl0000044_KYRG Importer price calculation" xfId="2802" xr:uid="{760F92A7-FAB0-49E2-9E90-97626293E8E9}"/>
    <cellStyle name="_TableHead_Summary" xfId="558" xr:uid="{00000000-0005-0000-0000-00002D020000}"/>
    <cellStyle name="_TableHead_Summary_Armenia proposed DS Price-list and Filuet prices19 Dec 2011" xfId="2803" xr:uid="{E23C5693-F407-4B27-8707-320080AA30AE}"/>
    <cellStyle name="_TableHead_Summary_Armenia proposed DS Price-list and Filuet prices19 Dec 2011_KYRG Importer price calculation" xfId="2804" xr:uid="{5B9CF32A-85AF-4523-BA17-4B9A2FA65AF4}"/>
    <cellStyle name="_TableHead_Summary_KYRG NIP Pricing proposal v2" xfId="2805" xr:uid="{4EDAB0A9-18C0-4BFE-B686-39B7FEA225C6}"/>
    <cellStyle name="_TableHead_Summary_KYRG NIP Pricing proposal v2_KYRG Importer price calculation" xfId="2806" xr:uid="{AE221FE2-048A-4F97-9D79-98D780E5E37F}"/>
    <cellStyle name="_TableHead_Summary_Kyrgsystan Importer PL" xfId="2807" xr:uid="{4342E0A9-710D-487F-8040-410F18A12773}"/>
    <cellStyle name="_TableHead_Summary_Kyrgsystan Importer PL_KYRG Importer price calculation" xfId="2808" xr:uid="{81F169A9-F33E-4C80-A44F-80A011693DE7}"/>
    <cellStyle name="_TableHead_Summary_Kyrgyzstan PAR RSM v.5" xfId="2809" xr:uid="{461B91C5-160B-417C-9DEA-A3E411893039}"/>
    <cellStyle name="_TableHead_Summary_Kyrgyzstan PAR RSM v.5_KYRG Importer price calculation" xfId="2810" xr:uid="{C283338F-A558-4CF3-B2C7-371B5D464AB9}"/>
    <cellStyle name="_TableHead_Summary_Xl0000044" xfId="2811" xr:uid="{01A279CB-EE1B-4DD6-B01B-D42E3604A122}"/>
    <cellStyle name="_TableHead_Summary_Xl0000044_KYRG Importer price calculation" xfId="2812" xr:uid="{324BB0F9-88CB-4817-A026-6C47CB13FEB2}"/>
    <cellStyle name="_TableHead_Xl0000044" xfId="2813" xr:uid="{698A2FA0-33E0-4440-8AB4-422C1CBC5E3F}"/>
    <cellStyle name="_TableHead_Xl0000044_KYRG Importer price calculation" xfId="2814" xr:uid="{2DD3B81A-D88F-44A0-AAC2-676A7C7661B5}"/>
    <cellStyle name="_TableHead_Yield Tables" xfId="559" xr:uid="{00000000-0005-0000-0000-00002E020000}"/>
    <cellStyle name="_TableHead_Yield Tables_2007_5YrFcst_AM v40" xfId="560" xr:uid="{00000000-0005-0000-0000-00002F020000}"/>
    <cellStyle name="_TableHead_Yield Tables_2007_5YrFcst_AM v40 2" xfId="561" xr:uid="{00000000-0005-0000-0000-000030020000}"/>
    <cellStyle name="_TableHead_Yield Tables_2007_5YrFcst_Mar 08 v47_vBB" xfId="562" xr:uid="{00000000-0005-0000-0000-000031020000}"/>
    <cellStyle name="_TableHead_Yield Tables_2007_5YrFcst_Mar 08 v47_vBB 2" xfId="563" xr:uid="{00000000-0005-0000-0000-000032020000}"/>
    <cellStyle name="_TableHead_Yield Tables_Armenia proposed DS Price-list and Filuet prices19 Dec 2011" xfId="2815" xr:uid="{209D70F5-0057-4D21-BE73-FC2D74C1F48F}"/>
    <cellStyle name="_TableHead_Yield Tables_Armenia proposed DS Price-list and Filuet prices19 Dec 2011_KYRG Importer price calculation" xfId="2816" xr:uid="{D50C1EA1-32A1-4091-BDA9-F99BDDB61E0D}"/>
    <cellStyle name="_TableHead_Yield Tables_Backup Financials" xfId="564" xr:uid="{00000000-0005-0000-0000-000033020000}"/>
    <cellStyle name="_TableHead_Yield Tables_Backup Financials_DSR Monthly 2012" xfId="2817" xr:uid="{A7C5C4E2-5A14-4028-98C1-3E4350E56408}"/>
    <cellStyle name="_TableHead_Yield Tables_DSR Monthly 2012" xfId="2818" xr:uid="{234437FF-7D6D-44D3-B80F-4968B9EDBD6B}"/>
    <cellStyle name="_TableHead_Yield Tables_KYRG NIP Pricing proposal v2" xfId="2819" xr:uid="{F257AD22-E68C-408A-9BF8-BC91FD71F5E5}"/>
    <cellStyle name="_TableHead_Yield Tables_KYRG NIP Pricing proposal v2_KYRG Importer price calculation" xfId="2820" xr:uid="{27278C07-C0DF-4559-B1A3-F66EDBE4D0B5}"/>
    <cellStyle name="_TableHead_Yield Tables_Kyrgsystan Importer PL" xfId="2821" xr:uid="{01DE1AD5-C3F4-4B66-8369-894F0785E5AD}"/>
    <cellStyle name="_TableHead_Yield Tables_Kyrgsystan Importer PL_KYRG Importer price calculation" xfId="2822" xr:uid="{36D27CAC-B8C0-4296-9AA6-B29437A79EEB}"/>
    <cellStyle name="_TableHead_Yield Tables_Kyrgyzstan PAR RSM v.5" xfId="2823" xr:uid="{A5F39E19-05D3-4B20-8613-7A67E57B10C4}"/>
    <cellStyle name="_TableHead_Yield Tables_Kyrgyzstan PAR RSM v.5_KYRG Importer price calculation" xfId="2824" xr:uid="{3F889553-66B3-464C-B562-A73BB5AC4D28}"/>
    <cellStyle name="_TableHead_Yield Tables_Xl0000044" xfId="2825" xr:uid="{4CCC8357-8110-4E68-A8B7-34A0BDE606FC}"/>
    <cellStyle name="_TableHead_Yield Tables_Xl0000044_KYRG Importer price calculation" xfId="2826" xr:uid="{4B87E9D3-1796-4927-994D-82CC0B54F9EA}"/>
    <cellStyle name="_TableHeading" xfId="565" xr:uid="{00000000-0005-0000-0000-000034020000}"/>
    <cellStyle name="_TableHeading_Armenia proposed DS Price-list and Filuet prices19 Dec 2011" xfId="2827" xr:uid="{E9046D69-F491-4085-AD05-F2CB2F50F101}"/>
    <cellStyle name="_TableHeading_Armenia proposed DS Price-list and Filuet prices19 Dec 2011_KYRG Importer price calculation" xfId="2828" xr:uid="{6B934CCB-F4D8-489C-B3F7-5CDC7C3F6668}"/>
    <cellStyle name="_TableHeading_KYRG NIP Pricing proposal v2" xfId="2829" xr:uid="{5CB83044-3C12-4358-AF9C-A4E131D4F60D}"/>
    <cellStyle name="_TableHeading_KYRG NIP Pricing proposal v2_KYRG Importer price calculation" xfId="2830" xr:uid="{7B1D8FFD-9CAE-4076-B166-21B9D67FD40E}"/>
    <cellStyle name="_TableHeading_Kyrgsystan Importer PL" xfId="2831" xr:uid="{4D1AD673-8F32-49A2-BB2D-488AF5756737}"/>
    <cellStyle name="_TableHeading_Kyrgsystan Importer PL_KYRG Importer price calculation" xfId="2832" xr:uid="{DA1A8E75-4B6B-43EE-8461-2875A5F8C63E}"/>
    <cellStyle name="_TableHeading_Kyrgyzstan PAR RSM v.5" xfId="2833" xr:uid="{07A150C2-AC86-4A8C-9250-76BDBCB69172}"/>
    <cellStyle name="_TableHeading_Kyrgyzstan PAR RSM v.5_KYRG Importer price calculation" xfId="2834" xr:uid="{6FC95078-79E5-47EB-8B8A-A6865AF9146F}"/>
    <cellStyle name="_TableHeading_Xl0000044" xfId="2835" xr:uid="{D95BAB8D-AC78-41D7-B49C-D2318B2B0F3E}"/>
    <cellStyle name="_TableHeading_Xl0000044_KYRG Importer price calculation" xfId="2836" xr:uid="{CB1E873A-8CE2-4BC8-AC8C-72C7CF1204AC}"/>
    <cellStyle name="_TableRowBorder" xfId="566" xr:uid="{00000000-0005-0000-0000-000035020000}"/>
    <cellStyle name="_TableRowBorder 2" xfId="3113" xr:uid="{4DAFC111-8AF0-4446-B742-7746F2C68C3D}"/>
    <cellStyle name="_TableRowBorder_Armenia proposed DS Price-list and Filuet prices19 Dec 2011" xfId="2837" xr:uid="{DAE3F719-3B33-4172-AB08-E0AF75448F2E}"/>
    <cellStyle name="_TableRowBorder_Armenia proposed DS Price-list and Filuet prices19 Dec 2011 2" xfId="3112" xr:uid="{06BA3FA6-188E-45B4-99C3-C494BCB352A9}"/>
    <cellStyle name="_TableRowBorder_Armenia proposed DS Price-list and Filuet prices19 Dec 2011_KYRG Importer price calculation" xfId="2838" xr:uid="{4CF04BA8-FDDE-4643-80FD-2000EAB0EA40}"/>
    <cellStyle name="_TableRowBorder_Armenia proposed DS Price-list and Filuet prices19 Dec 2011_KYRG Importer price calculation 2" xfId="3111" xr:uid="{CA263D7F-1215-4CDD-9C57-C845108D6545}"/>
    <cellStyle name="_TableRowBorder_KYRG NIP Pricing proposal v2" xfId="2839" xr:uid="{572D8FFF-426B-4C88-9247-81E8A930AA84}"/>
    <cellStyle name="_TableRowBorder_KYRG NIP Pricing proposal v2 2" xfId="3110" xr:uid="{442AC57F-5CF9-406B-A260-486EF527268C}"/>
    <cellStyle name="_TableRowBorder_KYRG NIP Pricing proposal v2_KYRG Importer price calculation" xfId="2840" xr:uid="{989D4D02-58BC-4E7B-9FBF-517FAE438B83}"/>
    <cellStyle name="_TableRowBorder_KYRG NIP Pricing proposal v2_KYRG Importer price calculation 2" xfId="3109" xr:uid="{119B32D0-2BB3-4976-A236-EB3ACB640E7F}"/>
    <cellStyle name="_TableRowBorder_Kyrgsystan Importer PL" xfId="2841" xr:uid="{D0CD9B7D-72F6-4660-8DFD-B095EA25AA99}"/>
    <cellStyle name="_TableRowBorder_Kyrgsystan Importer PL 2" xfId="3107" xr:uid="{9E7CFC9A-FE45-4890-BDA9-DADA664F6255}"/>
    <cellStyle name="_TableRowBorder_Kyrgsystan Importer PL_KYRG Importer price calculation" xfId="2842" xr:uid="{BBD69617-4F2D-4A69-BC3E-3D1425E7FAEE}"/>
    <cellStyle name="_TableRowBorder_Kyrgsystan Importer PL_KYRG Importer price calculation 2" xfId="3106" xr:uid="{0590F44F-5D8D-46D7-B0FF-EF51C84A829E}"/>
    <cellStyle name="_TableRowBorder_Kyrgyzstan PAR RSM v.5" xfId="2843" xr:uid="{45DE458C-523C-4D24-973C-3B78345406A1}"/>
    <cellStyle name="_TableRowBorder_Kyrgyzstan PAR RSM v.5 2" xfId="3105" xr:uid="{FD22E329-8B86-45E9-B966-D57C8720D3B9}"/>
    <cellStyle name="_TableRowBorder_Kyrgyzstan PAR RSM v.5_KYRG Importer price calculation" xfId="2844" xr:uid="{61A22A93-4CA5-4885-9435-C7CC9C3D48E6}"/>
    <cellStyle name="_TableRowBorder_Kyrgyzstan PAR RSM v.5_KYRG Importer price calculation 2" xfId="3104" xr:uid="{6B345086-E958-4BAA-B4A5-AF3B263D69E1}"/>
    <cellStyle name="_TableRowBorder_Xl0000044" xfId="2845" xr:uid="{4BF73E95-BB0A-4220-A91A-928C48954CE3}"/>
    <cellStyle name="_TableRowBorder_Xl0000044 2" xfId="3103" xr:uid="{E788EAFC-44F7-441C-A975-4AD48080F251}"/>
    <cellStyle name="_TableRowBorder_Xl0000044_KYRG Importer price calculation" xfId="2846" xr:uid="{CFA46297-7B1F-489E-B86D-485F03410D01}"/>
    <cellStyle name="_TableRowBorder_Xl0000044_KYRG Importer price calculation 2" xfId="3101" xr:uid="{926E7949-3752-47C1-A0A4-FF7853FDD6A9}"/>
    <cellStyle name="_TableRowHead" xfId="567" xr:uid="{00000000-0005-0000-0000-000036020000}"/>
    <cellStyle name="_TableRowHead_2007_5YrFcst_AM v40" xfId="568" xr:uid="{00000000-0005-0000-0000-000037020000}"/>
    <cellStyle name="_TableRowHead_2007_5YrFcst_AM v40 2" xfId="569" xr:uid="{00000000-0005-0000-0000-000038020000}"/>
    <cellStyle name="_TableRowHead_2007_5YrFcst_AM v40_DSR Monthly 2012" xfId="2847" xr:uid="{94560442-56C7-49C5-9C7E-3B646D1E5179}"/>
    <cellStyle name="_TableRowHead_2007_5YrFcst_Mar 08 v47_vBB" xfId="570" xr:uid="{00000000-0005-0000-0000-000039020000}"/>
    <cellStyle name="_TableRowHead_2007_5YrFcst_Mar 08 v47_vBB 2" xfId="571" xr:uid="{00000000-0005-0000-0000-00003A020000}"/>
    <cellStyle name="_TableRowHead_2007_5YrFcst_Mar 08 v47_vBB_DSR Monthly 2012" xfId="2848" xr:uid="{E2D3DF59-A682-401D-9CBB-3822B9B6837F}"/>
    <cellStyle name="_TableRowHead_Backup Financials" xfId="572" xr:uid="{00000000-0005-0000-0000-00003B020000}"/>
    <cellStyle name="_TableRowHead_Gelco Model" xfId="573" xr:uid="{00000000-0005-0000-0000-00003C020000}"/>
    <cellStyle name="_TableRowHead_Gelco Model_2007_5YrFcst_AM v40" xfId="574" xr:uid="{00000000-0005-0000-0000-00003D020000}"/>
    <cellStyle name="_TableRowHead_Gelco Model_2007_5YrFcst_AM v40 2" xfId="575" xr:uid="{00000000-0005-0000-0000-00003E020000}"/>
    <cellStyle name="_TableRowHead_Gelco Model_2007_5YrFcst_AM v40_DSR Monthly 2012" xfId="2849" xr:uid="{8BFD4B7F-5D16-47C7-B8BF-BF6E52778F1F}"/>
    <cellStyle name="_TableRowHead_Gelco Model_2007_5YrFcst_Mar 08 v47_vBB" xfId="576" xr:uid="{00000000-0005-0000-0000-00003F020000}"/>
    <cellStyle name="_TableRowHead_Gelco Model_2007_5YrFcst_Mar 08 v47_vBB 2" xfId="577" xr:uid="{00000000-0005-0000-0000-000040020000}"/>
    <cellStyle name="_TableRowHead_Gelco Model_2007_5YrFcst_Mar 08 v47_vBB_DSR Monthly 2012" xfId="2850" xr:uid="{F0448D9D-7762-4A1E-B029-B10E04B00558}"/>
    <cellStyle name="_TableRowHead_Gelco Model_Backup Financials" xfId="578" xr:uid="{00000000-0005-0000-0000-000041020000}"/>
    <cellStyle name="_TableRowHead_Knology Model" xfId="579" xr:uid="{00000000-0005-0000-0000-000042020000}"/>
    <cellStyle name="_TableRowHead_Model Assumptions" xfId="580" xr:uid="{00000000-0005-0000-0000-000043020000}"/>
    <cellStyle name="_TableRowHead_Model Assumptions (2)" xfId="581" xr:uid="{00000000-0005-0000-0000-000044020000}"/>
    <cellStyle name="_TableRowHead_New Quick Cash Flow Model _v10" xfId="582" xr:uid="{00000000-0005-0000-0000-000045020000}"/>
    <cellStyle name="_TableRowHead_PW Access Revenue" xfId="583" xr:uid="{00000000-0005-0000-0000-000046020000}"/>
    <cellStyle name="_TableRowHead_Summary" xfId="584" xr:uid="{00000000-0005-0000-0000-000047020000}"/>
    <cellStyle name="_TableRowHeading" xfId="585" xr:uid="{00000000-0005-0000-0000-000048020000}"/>
    <cellStyle name="_TableSuperHead" xfId="586" xr:uid="{00000000-0005-0000-0000-000049020000}"/>
    <cellStyle name="_TableSuperHead_2007_5YrFcst_AM v40" xfId="587" xr:uid="{00000000-0005-0000-0000-00004A020000}"/>
    <cellStyle name="_TableSuperHead_2007_5YrFcst_AM v40 2" xfId="588" xr:uid="{00000000-0005-0000-0000-00004B020000}"/>
    <cellStyle name="_TableSuperHead_2007_5YrFcst_AM v40_DSR Monthly 2012" xfId="2851" xr:uid="{20667AAF-3116-49E9-893C-92002FB744A7}"/>
    <cellStyle name="_TableSuperHead_2007_5YrFcst_Mar 08 v47_vBB" xfId="589" xr:uid="{00000000-0005-0000-0000-00004C020000}"/>
    <cellStyle name="_TableSuperHead_2007_5YrFcst_Mar 08 v47_vBB 2" xfId="590" xr:uid="{00000000-0005-0000-0000-00004D020000}"/>
    <cellStyle name="_TableSuperHead_2007_5YrFcst_Mar 08 v47_vBB_DSR Monthly 2012" xfId="2852" xr:uid="{77722ECC-3098-45A1-A1BA-632206CA0BD0}"/>
    <cellStyle name="_TableSuperHead_Backup Financials" xfId="591" xr:uid="{00000000-0005-0000-0000-00004E020000}"/>
    <cellStyle name="_TableSuperHead_Cable_Industry Overview5" xfId="592" xr:uid="{00000000-0005-0000-0000-00004F020000}"/>
    <cellStyle name="_TableSuperHead_Cable_Industry Overview5_2007_5YrFcst_AM v40" xfId="593" xr:uid="{00000000-0005-0000-0000-000050020000}"/>
    <cellStyle name="_TableSuperHead_Cable_Industry Overview5_2007_5YrFcst_AM v40 2" xfId="594" xr:uid="{00000000-0005-0000-0000-000051020000}"/>
    <cellStyle name="_TableSuperHead_Cable_Industry Overview5_2007_5YrFcst_AM v40_DSR Monthly 2012" xfId="2853" xr:uid="{CD7D13C2-9850-4A38-BBA6-3EE446A13FC1}"/>
    <cellStyle name="_TableSuperHead_Cable_Industry Overview5_2007_5YrFcst_Mar 08 v47_vBB" xfId="595" xr:uid="{00000000-0005-0000-0000-000052020000}"/>
    <cellStyle name="_TableSuperHead_Cable_Industry Overview5_2007_5YrFcst_Mar 08 v47_vBB 2" xfId="596" xr:uid="{00000000-0005-0000-0000-000053020000}"/>
    <cellStyle name="_TableSuperHead_Cable_Industry Overview5_2007_5YrFcst_Mar 08 v47_vBB_DSR Monthly 2012" xfId="2855" xr:uid="{A2238C5C-9341-44FE-85DF-407049115BFF}"/>
    <cellStyle name="_TableSuperHead_Cable_Industry Overview5_Backup Financials" xfId="597" xr:uid="{00000000-0005-0000-0000-000054020000}"/>
    <cellStyle name="_TableSuperHead_Combined Synergy Presentation" xfId="598" xr:uid="{00000000-0005-0000-0000-000055020000}"/>
    <cellStyle name="_TableSuperHead_Combined Synergy Presentation_2007_5YrFcst_AM v40" xfId="599" xr:uid="{00000000-0005-0000-0000-000056020000}"/>
    <cellStyle name="_TableSuperHead_Combined Synergy Presentation_2007_5YrFcst_AM v40 2" xfId="600" xr:uid="{00000000-0005-0000-0000-000057020000}"/>
    <cellStyle name="_TableSuperHead_Combined Synergy Presentation_2007_5YrFcst_AM v40_DSR Monthly 2012" xfId="2860" xr:uid="{BB2A0495-74DB-496E-A2D2-9BDE0DB29695}"/>
    <cellStyle name="_TableSuperHead_Combined Synergy Presentation_2007_5YrFcst_Mar 08 v47_vBB" xfId="601" xr:uid="{00000000-0005-0000-0000-000058020000}"/>
    <cellStyle name="_TableSuperHead_Combined Synergy Presentation_2007_5YrFcst_Mar 08 v47_vBB 2" xfId="602" xr:uid="{00000000-0005-0000-0000-000059020000}"/>
    <cellStyle name="_TableSuperHead_Combined Synergy Presentation_2007_5YrFcst_Mar 08 v47_vBB_DSR Monthly 2012" xfId="2863" xr:uid="{F18217C1-A57A-4221-8427-7E094AF50B34}"/>
    <cellStyle name="_TableSuperHead_Combined Synergy Presentation_Backup Financials" xfId="603" xr:uid="{00000000-0005-0000-0000-00005A020000}"/>
    <cellStyle name="_TableSuperHead_comps 2.25.05" xfId="604" xr:uid="{00000000-0005-0000-0000-00005B020000}"/>
    <cellStyle name="_TableSuperHead_Gelco Model" xfId="605" xr:uid="{00000000-0005-0000-0000-00005C020000}"/>
    <cellStyle name="_TableSuperHead_Knology Model" xfId="606" xr:uid="{00000000-0005-0000-0000-00005D020000}"/>
    <cellStyle name="_TableSuperHead_Model Assumptions" xfId="607" xr:uid="{00000000-0005-0000-0000-00005E020000}"/>
    <cellStyle name="_TableSuperHead_Model Assumptions (2)" xfId="608" xr:uid="{00000000-0005-0000-0000-00005F020000}"/>
    <cellStyle name="_TableSuperHead_New Quick Cash Flow Model _v10" xfId="609" xr:uid="{00000000-0005-0000-0000-000060020000}"/>
    <cellStyle name="_TableSuperHead_PW Access Revenue" xfId="610" xr:uid="{00000000-0005-0000-0000-000061020000}"/>
    <cellStyle name="_TableSuperHead_Robert pages" xfId="611" xr:uid="{00000000-0005-0000-0000-000062020000}"/>
    <cellStyle name="_TableSuperHead_Robert pages_2007_5YrFcst_AM v40" xfId="612" xr:uid="{00000000-0005-0000-0000-000063020000}"/>
    <cellStyle name="_TableSuperHead_Robert pages_2007_5YrFcst_AM v40 2" xfId="613" xr:uid="{00000000-0005-0000-0000-000064020000}"/>
    <cellStyle name="_TableSuperHead_Robert pages_2007_5YrFcst_AM v40_DSR Monthly 2012" xfId="2875" xr:uid="{28D22A0B-020C-4B7D-ACDD-53B7A264B8E0}"/>
    <cellStyle name="_TableSuperHead_Robert pages_2007_5YrFcst_Mar 08 v47_vBB" xfId="614" xr:uid="{00000000-0005-0000-0000-000065020000}"/>
    <cellStyle name="_TableSuperHead_Robert pages_2007_5YrFcst_Mar 08 v47_vBB 2" xfId="615" xr:uid="{00000000-0005-0000-0000-000066020000}"/>
    <cellStyle name="_TableSuperHead_Robert pages_2007_5YrFcst_Mar 08 v47_vBB_DSR Monthly 2012" xfId="2878" xr:uid="{1C48A4B0-965E-4478-B75C-3684089639F8}"/>
    <cellStyle name="_TableSuperHead_Robert pages_Backup Financials" xfId="616" xr:uid="{00000000-0005-0000-0000-000067020000}"/>
    <cellStyle name="_TableSuperHead_Summary" xfId="617" xr:uid="{00000000-0005-0000-0000-000068020000}"/>
    <cellStyle name="_TableSuperHead_Synergy Analysis" xfId="618" xr:uid="{00000000-0005-0000-0000-000069020000}"/>
    <cellStyle name="_TableSuperHead_Synergy Analysis_co-advisors" xfId="619" xr:uid="{00000000-0005-0000-0000-00006A020000}"/>
    <cellStyle name="_TableSuperHead_Synergy Calc 1.1 rev 5-yr aug high1_bpace" xfId="620" xr:uid="{00000000-0005-0000-0000-00006B020000}"/>
    <cellStyle name="_TableSuperHead_Yield Tables" xfId="621" xr:uid="{00000000-0005-0000-0000-00006C020000}"/>
    <cellStyle name="_TableSuperHeading" xfId="622" xr:uid="{00000000-0005-0000-0000-00006D020000}"/>
    <cellStyle name="_TableText" xfId="623" xr:uid="{00000000-0005-0000-0000-00006E020000}"/>
    <cellStyle name="_Veeco SFAS 142 &amp; 144 - Oct 2004 - v9" xfId="624" xr:uid="{00000000-0005-0000-0000-00006F020000}"/>
    <cellStyle name="_Veeco SFAS 142 &amp; 144 - Oct 2004 - v9 2" xfId="625" xr:uid="{00000000-0005-0000-0000-000070020000}"/>
    <cellStyle name="_Veeco SFAS 142 &amp; 144 - Oct 2004 - v9_PROMOTIONS" xfId="2889" xr:uid="{DBBCE0A5-F35C-461C-868E-39C43A768D93}"/>
    <cellStyle name="_Vendas Shakes_Lively_SG" xfId="2890" xr:uid="{61E3217F-5C7B-4291-AC49-9756521D235A}"/>
    <cellStyle name="_Xcalibur - 5 year forecast Case 2 (10%) v2" xfId="626" xr:uid="{00000000-0005-0000-0000-000071020000}"/>
    <cellStyle name="_Xcalibur - 5 year forecast Case 2 (10%) v2 2" xfId="627" xr:uid="{00000000-0005-0000-0000-000072020000}"/>
    <cellStyle name="_Xcalibur - 5 year forecast Case 2 (10%) v2_PROMOTIONS" xfId="2893" xr:uid="{CE657963-5399-416C-A264-C447F11DDD6F}"/>
    <cellStyle name="£ BP" xfId="628" xr:uid="{00000000-0005-0000-0000-000073020000}"/>
    <cellStyle name="£Currency [0]" xfId="629" xr:uid="{00000000-0005-0000-0000-000074020000}"/>
    <cellStyle name="£Currency [1]" xfId="630" xr:uid="{00000000-0005-0000-0000-000075020000}"/>
    <cellStyle name="£Currency [2]" xfId="631" xr:uid="{00000000-0005-0000-0000-000076020000}"/>
    <cellStyle name="£Currency [p]" xfId="632" xr:uid="{00000000-0005-0000-0000-000077020000}"/>
    <cellStyle name="£Currency [p2]" xfId="633" xr:uid="{00000000-0005-0000-0000-000078020000}"/>
    <cellStyle name="£Pounds" xfId="634" xr:uid="{00000000-0005-0000-0000-000079020000}"/>
    <cellStyle name="¥ JY" xfId="635" xr:uid="{00000000-0005-0000-0000-00007A020000}"/>
    <cellStyle name="•W€_Capital Structure" xfId="636" xr:uid="{00000000-0005-0000-0000-00007B020000}"/>
    <cellStyle name="»¿¹נY [0.00]_Region Orders (2)_KOR_SP" xfId="637" xr:uid="{00000000-0005-0000-0000-00007C020000}"/>
    <cellStyle name="»¿¹נY_Region Orders (2)_KOR (2" xfId="638" xr:uid="{00000000-0005-0000-0000-00007D020000}"/>
    <cellStyle name="0" xfId="639" xr:uid="{00000000-0005-0000-0000-00007E020000}"/>
    <cellStyle name="0.0 x" xfId="640" xr:uid="{00000000-0005-0000-0000-00007F020000}"/>
    <cellStyle name="0.0 x 2" xfId="641" xr:uid="{00000000-0005-0000-0000-000080020000}"/>
    <cellStyle name="0.0 x_Armenia_EApricing_020912" xfId="2904" xr:uid="{00ABA542-A6B5-430F-A916-2177446CAF5A}"/>
    <cellStyle name="0_2007_5YrFcst_AM v40" xfId="642" xr:uid="{00000000-0005-0000-0000-000081020000}"/>
    <cellStyle name="0_2007_5YrFcst_AM v40 2" xfId="643" xr:uid="{00000000-0005-0000-0000-000082020000}"/>
    <cellStyle name="0_2007_5YrFcst_v35" xfId="644" xr:uid="{00000000-0005-0000-0000-000083020000}"/>
    <cellStyle name="0_2007_5YrFcst_v35 2" xfId="645" xr:uid="{00000000-0005-0000-0000-000084020000}"/>
    <cellStyle name="0_APT 141 101603 ver 51" xfId="646" xr:uid="{00000000-0005-0000-0000-000085020000}"/>
    <cellStyle name="0_APT 141 101603 ver 51_DSR Monthly 2012" xfId="2905" xr:uid="{7414106F-6E52-4386-A650-906A60EA6A21}"/>
    <cellStyle name="0_Backup Financials" xfId="647" xr:uid="{00000000-0005-0000-0000-000086020000}"/>
    <cellStyle name="0_Backup Financials_DSR Monthly 2012" xfId="2906" xr:uid="{3FEC4D42-76D1-4289-A46D-DF4B0F83B936}"/>
    <cellStyle name="0_DCF" xfId="648" xr:uid="{00000000-0005-0000-0000-000087020000}"/>
    <cellStyle name="0_SGV" xfId="649" xr:uid="{00000000-0005-0000-0000-000088020000}"/>
    <cellStyle name="0_SGV_2007_5YrFcst_AM v34 (Country SG&amp;A Update and Financial Back Up)" xfId="650" xr:uid="{00000000-0005-0000-0000-000089020000}"/>
    <cellStyle name="0_SGV_2007_5YrFcst_AM v38" xfId="651" xr:uid="{00000000-0005-0000-0000-00008A020000}"/>
    <cellStyle name="0_SGV_2007_5YrFcst_AM v41" xfId="652" xr:uid="{00000000-0005-0000-0000-00008B020000}"/>
    <cellStyle name="0_SGV_2007_5YrFcst_AM v41 (Final 20070823 BOD mtg)" xfId="653" xr:uid="{00000000-0005-0000-0000-00008C020000}"/>
    <cellStyle name="0_SGV_2007_5YrFcst_Oct07BOD v42" xfId="654" xr:uid="{00000000-0005-0000-0000-00008D020000}"/>
    <cellStyle name="0_SGV_2007_5YrFcst_Oct07BOD v42 (Capex Schedule v2)" xfId="655" xr:uid="{00000000-0005-0000-0000-00008E020000}"/>
    <cellStyle name="0_SGV_2007_5YrFcst_Oct07BOD v46 (Old Fcst)" xfId="656" xr:uid="{00000000-0005-0000-0000-00008F020000}"/>
    <cellStyle name="0_SGV_Backup Financials" xfId="657" xr:uid="{00000000-0005-0000-0000-000090020000}"/>
    <cellStyle name="0_Veeco SFAS 142 &amp; 144 - Oct 2004 - v9" xfId="658" xr:uid="{00000000-0005-0000-0000-000091020000}"/>
    <cellStyle name="000,s" xfId="659" xr:uid="{00000000-0005-0000-0000-000092020000}"/>
    <cellStyle name="000,s 2" xfId="660" xr:uid="{00000000-0005-0000-0000-000093020000}"/>
    <cellStyle name="01" xfId="661" xr:uid="{00000000-0005-0000-0000-000094020000}"/>
    <cellStyle name="01 2" xfId="2907" xr:uid="{6FD1D2DB-5163-478C-8F5B-E1941B54F435}"/>
    <cellStyle name="1" xfId="662" xr:uid="{00000000-0005-0000-0000-000095020000}"/>
    <cellStyle name="-1" xfId="663" xr:uid="{00000000-0005-0000-0000-000096020000}"/>
    <cellStyle name="-1 2" xfId="2909" xr:uid="{0A55D6E7-8A50-4D69-A1AE-1282C0D200F3}"/>
    <cellStyle name="-1 3" xfId="2908" xr:uid="{D733009E-07BA-4697-BF3D-6F90E41583A8}"/>
    <cellStyle name="1,comma" xfId="664" xr:uid="{00000000-0005-0000-0000-000097020000}"/>
    <cellStyle name="1_2007_5YrFcst_AM v40" xfId="665" xr:uid="{00000000-0005-0000-0000-000098020000}"/>
    <cellStyle name="-1_2007_5YrFcst_AM v40" xfId="666" xr:uid="{00000000-0005-0000-0000-000099020000}"/>
    <cellStyle name="1_2007_5YrFcst_AM v40 2" xfId="667" xr:uid="{00000000-0005-0000-0000-00009A020000}"/>
    <cellStyle name="-1_2007_5YrFcst_AM v40 2" xfId="668" xr:uid="{00000000-0005-0000-0000-00009B020000}"/>
    <cellStyle name="1_2007_5YrFcst_AM v40 3" xfId="669" xr:uid="{00000000-0005-0000-0000-00009C020000}"/>
    <cellStyle name="-1_2007_5YrFcst_AM v40 3" xfId="670" xr:uid="{00000000-0005-0000-0000-00009D020000}"/>
    <cellStyle name="1_2007_5YrFcst_AM v40 4" xfId="671" xr:uid="{00000000-0005-0000-0000-00009E020000}"/>
    <cellStyle name="-1_2007_5YrFcst_AM v40 4" xfId="672" xr:uid="{00000000-0005-0000-0000-00009F020000}"/>
    <cellStyle name="1_2007_5YrFcst_AM v40_DSR Monthly 2012" xfId="2910" xr:uid="{3D3D48CD-410F-453A-9425-60E2AB71E7A0}"/>
    <cellStyle name="-1_2007_5YrFcst_AM v40_DSR Monthly 2012" xfId="2911" xr:uid="{9CC0B746-F493-4EF1-AAC1-FEBB95480AA8}"/>
    <cellStyle name="1_2007_5YrFcst_Mar 08 v47_vBB" xfId="673" xr:uid="{00000000-0005-0000-0000-0000A0020000}"/>
    <cellStyle name="-1_2007_5YrFcst_Mar 08 v47_vBB" xfId="674" xr:uid="{00000000-0005-0000-0000-0000A1020000}"/>
    <cellStyle name="1_2007_5YrFcst_Mar 08 v47_vBB 2" xfId="675" xr:uid="{00000000-0005-0000-0000-0000A2020000}"/>
    <cellStyle name="-1_2007_5YrFcst_Mar 08 v47_vBB 2" xfId="676" xr:uid="{00000000-0005-0000-0000-0000A3020000}"/>
    <cellStyle name="1_2007_5YrFcst_Mar 08 v47_vBB 3" xfId="677" xr:uid="{00000000-0005-0000-0000-0000A4020000}"/>
    <cellStyle name="-1_2007_5YrFcst_Mar 08 v47_vBB 3" xfId="678" xr:uid="{00000000-0005-0000-0000-0000A5020000}"/>
    <cellStyle name="1_2007_5YrFcst_Mar 08 v47_vBB 4" xfId="679" xr:uid="{00000000-0005-0000-0000-0000A6020000}"/>
    <cellStyle name="-1_2007_5YrFcst_Mar 08 v47_vBB 4" xfId="680" xr:uid="{00000000-0005-0000-0000-0000A7020000}"/>
    <cellStyle name="1_2007_5YrFcst_Mar 08 v47_vBB_DSR Monthly 2012" xfId="2912" xr:uid="{D401898D-6717-4506-8D25-D71D8A83A776}"/>
    <cellStyle name="-1_2007_5YrFcst_Mar 08 v47_vBB_DSR Monthly 2012" xfId="2913" xr:uid="{467BFA02-E25A-417E-8F2C-4BAAD6E13877}"/>
    <cellStyle name="1_Backup Financials" xfId="681" xr:uid="{00000000-0005-0000-0000-0000A8020000}"/>
    <cellStyle name="-1_Backup Financials" xfId="682" xr:uid="{00000000-0005-0000-0000-0000A9020000}"/>
    <cellStyle name="10" xfId="683" xr:uid="{00000000-0005-0000-0000-0000AA020000}"/>
    <cellStyle name="1000s1Place" xfId="684" xr:uid="{00000000-0005-0000-0000-0000AB020000}"/>
    <cellStyle name="1000s1Place 2" xfId="685" xr:uid="{00000000-0005-0000-0000-0000AC020000}"/>
    <cellStyle name="12" xfId="686" xr:uid="{00000000-0005-0000-0000-0000AD020000}"/>
    <cellStyle name="12 2" xfId="2914" xr:uid="{4188FFD6-F2C3-4B39-9DEC-E9C4810F038B}"/>
    <cellStyle name="12 2 2" xfId="2918" xr:uid="{4443653F-4F95-40DD-86FF-733167587123}"/>
    <cellStyle name="12 3" xfId="2925" xr:uid="{51C99677-8611-4D96-A6AF-8CB0E369ECD8}"/>
    <cellStyle name="1Decimal" xfId="687" xr:uid="{00000000-0005-0000-0000-0000AE020000}"/>
    <cellStyle name="1H" xfId="688" xr:uid="{00000000-0005-0000-0000-0000AF020000}"/>
    <cellStyle name="1MMs1Place" xfId="689" xr:uid="{00000000-0005-0000-0000-0000B0020000}"/>
    <cellStyle name="1MMs1Place 2" xfId="690" xr:uid="{00000000-0005-0000-0000-0000B1020000}"/>
    <cellStyle name="1MMs2Places" xfId="691" xr:uid="{00000000-0005-0000-0000-0000B2020000}"/>
    <cellStyle name="1MMs2Places 2" xfId="692" xr:uid="{00000000-0005-0000-0000-0000B3020000}"/>
    <cellStyle name="1N" xfId="693" xr:uid="{00000000-0005-0000-0000-0000B4020000}"/>
    <cellStyle name="1R" xfId="694" xr:uid="{00000000-0005-0000-0000-0000B5020000}"/>
    <cellStyle name="2" xfId="695" xr:uid="{00000000-0005-0000-0000-0000B6020000}"/>
    <cellStyle name="2_2007_5YrFcst_AM v40" xfId="696" xr:uid="{00000000-0005-0000-0000-0000B7020000}"/>
    <cellStyle name="2_2007_5YrFcst_AM v40 2" xfId="697" xr:uid="{00000000-0005-0000-0000-0000B8020000}"/>
    <cellStyle name="2_2007_5YrFcst_AM v40_DSR Monthly 2012" xfId="2916" xr:uid="{1525CB40-CA7D-4740-BDDC-513270669F33}"/>
    <cellStyle name="2_2007_5YrFcst_Mar 08 v47_vBB" xfId="698" xr:uid="{00000000-0005-0000-0000-0000B9020000}"/>
    <cellStyle name="2_2007_5YrFcst_Mar 08 v47_vBB 2" xfId="699" xr:uid="{00000000-0005-0000-0000-0000BA020000}"/>
    <cellStyle name="2_2007_5YrFcst_Mar 08 v47_vBB_DSR Monthly 2012" xfId="2917" xr:uid="{704035C6-AE1B-48B0-9068-B6E6BEC967D7}"/>
    <cellStyle name="2_Backup Financials" xfId="700" xr:uid="{00000000-0005-0000-0000-0000BB020000}"/>
    <cellStyle name="20% - Accent1 2" xfId="701" xr:uid="{00000000-0005-0000-0000-0000BC020000}"/>
    <cellStyle name="20% - Accent1 2 2" xfId="702" xr:uid="{00000000-0005-0000-0000-0000BD020000}"/>
    <cellStyle name="20% - Accent1 2 2 2" xfId="703" xr:uid="{00000000-0005-0000-0000-0000BE020000}"/>
    <cellStyle name="20% - Accent1 2 2 2 2" xfId="2277" xr:uid="{00000000-0005-0000-0000-000002000000}"/>
    <cellStyle name="20% - Accent1 2 2 3" xfId="2239" xr:uid="{00000000-0005-0000-0000-000001000000}"/>
    <cellStyle name="20% - Accent1 3" xfId="704" xr:uid="{00000000-0005-0000-0000-0000BF020000}"/>
    <cellStyle name="20% - Accent2 2" xfId="705" xr:uid="{00000000-0005-0000-0000-0000C0020000}"/>
    <cellStyle name="20% - Accent2 2 2" xfId="706" xr:uid="{00000000-0005-0000-0000-0000C1020000}"/>
    <cellStyle name="20% - Accent2 2 2 2" xfId="707" xr:uid="{00000000-0005-0000-0000-0000C2020000}"/>
    <cellStyle name="20% - Accent2 2 2 2 2" xfId="2278" xr:uid="{00000000-0005-0000-0000-000006000000}"/>
    <cellStyle name="20% - Accent2 2 2 3" xfId="2240" xr:uid="{00000000-0005-0000-0000-000005000000}"/>
    <cellStyle name="20% - Accent2 3" xfId="708" xr:uid="{00000000-0005-0000-0000-0000C3020000}"/>
    <cellStyle name="20% - Accent3 2" xfId="709" xr:uid="{00000000-0005-0000-0000-0000C4020000}"/>
    <cellStyle name="20% - Accent3 2 2" xfId="710" xr:uid="{00000000-0005-0000-0000-0000C5020000}"/>
    <cellStyle name="20% - Accent3 2 2 2" xfId="711" xr:uid="{00000000-0005-0000-0000-0000C6020000}"/>
    <cellStyle name="20% - Accent3 2 2 2 2" xfId="2279" xr:uid="{00000000-0005-0000-0000-00000A000000}"/>
    <cellStyle name="20% - Accent3 2 2 3" xfId="2241" xr:uid="{00000000-0005-0000-0000-000009000000}"/>
    <cellStyle name="20% - Accent3 3" xfId="712" xr:uid="{00000000-0005-0000-0000-0000C7020000}"/>
    <cellStyle name="20% - Accent4 2" xfId="713" xr:uid="{00000000-0005-0000-0000-0000C8020000}"/>
    <cellStyle name="20% - Accent4 2 2" xfId="714" xr:uid="{00000000-0005-0000-0000-0000C9020000}"/>
    <cellStyle name="20% - Accent4 2 2 2" xfId="715" xr:uid="{00000000-0005-0000-0000-0000CA020000}"/>
    <cellStyle name="20% - Accent4 2 2 2 2" xfId="2280" xr:uid="{00000000-0005-0000-0000-00000E000000}"/>
    <cellStyle name="20% - Accent4 2 2 3" xfId="2242" xr:uid="{00000000-0005-0000-0000-00000D000000}"/>
    <cellStyle name="20% - Accent4 3" xfId="716" xr:uid="{00000000-0005-0000-0000-0000CB020000}"/>
    <cellStyle name="20% - Accent5 2" xfId="717" xr:uid="{00000000-0005-0000-0000-0000CC020000}"/>
    <cellStyle name="20% - Accent5 2 2" xfId="718" xr:uid="{00000000-0005-0000-0000-0000CD020000}"/>
    <cellStyle name="20% - Accent5 2 2 2" xfId="719" xr:uid="{00000000-0005-0000-0000-0000CE020000}"/>
    <cellStyle name="20% - Accent5 2 2 2 2" xfId="2281" xr:uid="{00000000-0005-0000-0000-000012000000}"/>
    <cellStyle name="20% - Accent5 2 2 3" xfId="2243" xr:uid="{00000000-0005-0000-0000-000011000000}"/>
    <cellStyle name="20% - Accent5 3" xfId="720" xr:uid="{00000000-0005-0000-0000-0000CF020000}"/>
    <cellStyle name="20% - Accent6 2" xfId="721" xr:uid="{00000000-0005-0000-0000-0000D0020000}"/>
    <cellStyle name="20% - Accent6 2 2" xfId="722" xr:uid="{00000000-0005-0000-0000-0000D1020000}"/>
    <cellStyle name="20% - Accent6 2 2 2" xfId="723" xr:uid="{00000000-0005-0000-0000-0000D2020000}"/>
    <cellStyle name="20% - Accent6 2 2 2 2" xfId="2282" xr:uid="{00000000-0005-0000-0000-000016000000}"/>
    <cellStyle name="20% - Accent6 2 2 3" xfId="2244" xr:uid="{00000000-0005-0000-0000-000015000000}"/>
    <cellStyle name="20% - Accent6 3" xfId="724" xr:uid="{00000000-0005-0000-0000-0000D3020000}"/>
    <cellStyle name="20% - Colore 1" xfId="2919" xr:uid="{6608C3F4-6070-44BA-92B6-24DCCB03C085}"/>
    <cellStyle name="20% - Colore 2" xfId="2920" xr:uid="{DD2038AC-5E81-4375-85ED-5FB5D0E4A53D}"/>
    <cellStyle name="20% - Colore 3" xfId="2921" xr:uid="{70217F58-A9A3-44E0-9439-4B41FF64F255}"/>
    <cellStyle name="20% - Colore 4" xfId="2922" xr:uid="{5C9ECDB2-2E74-4B8A-B441-90C32F77BC22}"/>
    <cellStyle name="20% - Colore 5" xfId="2923" xr:uid="{A63E926E-92B1-4C79-AE97-F7B85EFBB64B}"/>
    <cellStyle name="20% - Colore 6" xfId="2924" xr:uid="{8A159490-6180-4F78-9ADD-05DA3DA245F2}"/>
    <cellStyle name="20% - Ênfase1" xfId="725" xr:uid="{00000000-0005-0000-0000-0000D4020000}"/>
    <cellStyle name="20% - Ênfase2" xfId="726" xr:uid="{00000000-0005-0000-0000-0000D5020000}"/>
    <cellStyle name="20% - Ênfase3" xfId="727" xr:uid="{00000000-0005-0000-0000-0000D6020000}"/>
    <cellStyle name="20% - Ênfase4" xfId="728" xr:uid="{00000000-0005-0000-0000-0000D7020000}"/>
    <cellStyle name="20% - Ênfase5" xfId="729" xr:uid="{00000000-0005-0000-0000-0000D8020000}"/>
    <cellStyle name="20% - Ênfase6" xfId="730" xr:uid="{00000000-0005-0000-0000-0000D9020000}"/>
    <cellStyle name="20% - Énfasis1" xfId="731" xr:uid="{00000000-0005-0000-0000-0000DA020000}"/>
    <cellStyle name="20% - Énfasis2" xfId="732" xr:uid="{00000000-0005-0000-0000-0000DB020000}"/>
    <cellStyle name="20% - Énfasis3" xfId="733" xr:uid="{00000000-0005-0000-0000-0000DC020000}"/>
    <cellStyle name="20% - Énfasis4" xfId="734" xr:uid="{00000000-0005-0000-0000-0000DD020000}"/>
    <cellStyle name="20% - Énfasis5" xfId="735" xr:uid="{00000000-0005-0000-0000-0000DE020000}"/>
    <cellStyle name="20% - Énfasis6" xfId="736" xr:uid="{00000000-0005-0000-0000-0000DF020000}"/>
    <cellStyle name="20% - Акцент1" xfId="2926" xr:uid="{14AB05BB-A79D-4164-904F-B46E8C2AE910}"/>
    <cellStyle name="20% - Акцент2" xfId="2927" xr:uid="{D72ACC77-6157-4201-B9B9-6E07F0D96906}"/>
    <cellStyle name="20% - Акцент3" xfId="2928" xr:uid="{D85B0FAB-BF17-4969-9BA3-F21A2B10EFDF}"/>
    <cellStyle name="20% - Акцент4" xfId="2929" xr:uid="{D22C9B80-CB63-4EB2-94CC-C2AF702870FE}"/>
    <cellStyle name="20% - Акцент5" xfId="2930" xr:uid="{CA129336-90DB-4DEF-9DD2-CFB74988BFC0}"/>
    <cellStyle name="20% - Акцент6" xfId="2931" xr:uid="{9608F924-A36E-4EED-8564-84458A15B0E3}"/>
    <cellStyle name="20% - 강조색1" xfId="2932" xr:uid="{902946EA-49A2-4543-A112-609EDA6E580C}"/>
    <cellStyle name="20% - 강조색2" xfId="2933" xr:uid="{A4CE5F4F-25BA-41F7-8855-501DAAEE3890}"/>
    <cellStyle name="20% - 강조색3" xfId="2934" xr:uid="{72EB5853-83FD-4FA0-9858-67154C9C5972}"/>
    <cellStyle name="20% - 강조색4" xfId="2935" xr:uid="{0D2C90AA-365E-4D5A-9288-E198EA4ECBDE}"/>
    <cellStyle name="20% - 강조색5" xfId="2936" xr:uid="{19A9D4C0-654D-48B5-90D8-9F409C916F02}"/>
    <cellStyle name="20% - 강조색6" xfId="2937" xr:uid="{9F102EAD-D57A-45E1-8431-158EF93C8CEF}"/>
    <cellStyle name="2DecimalPercent" xfId="737" xr:uid="{00000000-0005-0000-0000-0000E0020000}"/>
    <cellStyle name="2Decimals" xfId="738" xr:uid="{00000000-0005-0000-0000-0000E1020000}"/>
    <cellStyle name="2H" xfId="739" xr:uid="{00000000-0005-0000-0000-0000E2020000}"/>
    <cellStyle name="2R" xfId="740" xr:uid="{00000000-0005-0000-0000-0000E3020000}"/>
    <cellStyle name="2x" xfId="741" xr:uid="{00000000-0005-0000-0000-0000E4020000}"/>
    <cellStyle name="3" xfId="742" xr:uid="{00000000-0005-0000-0000-0000E5020000}"/>
    <cellStyle name="3 2" xfId="2938" xr:uid="{A44C6D92-1770-4CC9-83E4-50D14443020B}"/>
    <cellStyle name="3 2 2" xfId="2902" xr:uid="{632BA00F-C1C5-487B-943B-1E6BB7AB0BDB}"/>
    <cellStyle name="3 3" xfId="2903" xr:uid="{3C0E0803-6E24-497B-8DA4-425BB48D3BFE}"/>
    <cellStyle name="3_2007_5YrFcst_AM v40" xfId="743" xr:uid="{00000000-0005-0000-0000-0000E6020000}"/>
    <cellStyle name="3_2007_5YrFcst_AM v40 2" xfId="744" xr:uid="{00000000-0005-0000-0000-0000E7020000}"/>
    <cellStyle name="3_2007_5YrFcst_AM v40 2 2" xfId="2939" xr:uid="{1AA36977-B302-4116-BB6C-3CF579132BE0}"/>
    <cellStyle name="3_2007_5YrFcst_AM v40 2 2 2" xfId="2899" xr:uid="{EACC27DD-5D91-4898-973F-D4D552EB21B9}"/>
    <cellStyle name="3_2007_5YrFcst_AM v40 2 3" xfId="2900" xr:uid="{0633643A-5F04-4FB2-A4D5-E2305EA8A054}"/>
    <cellStyle name="3_2007_5YrFcst_AM v40 3" xfId="2940" xr:uid="{D446FD0F-603F-4948-8B1D-1F777098D9C8}"/>
    <cellStyle name="3_2007_5YrFcst_AM v40 3 2" xfId="2898" xr:uid="{325ABBA1-99A4-4D2A-AF50-DE331CA713DC}"/>
    <cellStyle name="3_2007_5YrFcst_AM v40 4" xfId="2901" xr:uid="{ECC4746A-0BF8-4AAA-AF17-C77C08373DDA}"/>
    <cellStyle name="3_2007_5YrFcst_AM v40_DSR Monthly 2012" xfId="2941" xr:uid="{04B42DED-BF6A-4A0B-9326-FCCDEB3EF458}"/>
    <cellStyle name="3_2007_5YrFcst_AM v40_DSR Monthly 2012 2" xfId="2942" xr:uid="{4F49F015-5D80-4F48-9977-DABE752DCAA2}"/>
    <cellStyle name="3_2007_5YrFcst_AM v40_DSR Monthly 2012 2 2" xfId="2896" xr:uid="{6C724055-58CD-4586-8E6A-74588BA99F7D}"/>
    <cellStyle name="3_2007_5YrFcst_AM v40_DSR Monthly 2012 3" xfId="2897" xr:uid="{66AF3E08-C7C9-4505-9A3E-144D68B8D1EC}"/>
    <cellStyle name="3_2007_5YrFcst_Mar 08 v47_vBB" xfId="745" xr:uid="{00000000-0005-0000-0000-0000E8020000}"/>
    <cellStyle name="3_2007_5YrFcst_Mar 08 v47_vBB 2" xfId="746" xr:uid="{00000000-0005-0000-0000-0000E9020000}"/>
    <cellStyle name="3_2007_5YrFcst_Mar 08 v47_vBB 2 2" xfId="2943" xr:uid="{7F48A99F-A69C-481A-9237-DD287A56AE33}"/>
    <cellStyle name="3_2007_5YrFcst_Mar 08 v47_vBB 2 2 2" xfId="2892" xr:uid="{1F0BEDF4-F6D8-40EB-A021-2E3DE82CB141}"/>
    <cellStyle name="3_2007_5YrFcst_Mar 08 v47_vBB 2 3" xfId="2894" xr:uid="{52F9565B-03C6-49E7-B1C8-32F5DBDC1EC0}"/>
    <cellStyle name="3_2007_5YrFcst_Mar 08 v47_vBB 3" xfId="2944" xr:uid="{0C9A1A9C-703F-47EC-90B7-D5B447A305B0}"/>
    <cellStyle name="3_2007_5YrFcst_Mar 08 v47_vBB 3 2" xfId="2891" xr:uid="{153120F3-39B1-46BD-8A9C-7EE97F9CDA47}"/>
    <cellStyle name="3_2007_5YrFcst_Mar 08 v47_vBB 4" xfId="2895" xr:uid="{4131D73B-23D6-4DCA-A395-7CD9F2362B9B}"/>
    <cellStyle name="3_2007_5YrFcst_Mar 08 v47_vBB_DSR Monthly 2012" xfId="2945" xr:uid="{9B7DF629-E1EA-43FD-AC60-02F37DFF0C08}"/>
    <cellStyle name="3_2007_5YrFcst_Mar 08 v47_vBB_DSR Monthly 2012 2" xfId="2946" xr:uid="{ACDE4A94-E7B8-479B-9082-2FF1D50FDD51}"/>
    <cellStyle name="3_2007_5YrFcst_Mar 08 v47_vBB_DSR Monthly 2012 2 2" xfId="2887" xr:uid="{C6630A07-5838-457D-BE0D-2469C04A5FA9}"/>
    <cellStyle name="3_2007_5YrFcst_Mar 08 v47_vBB_DSR Monthly 2012 3" xfId="2888" xr:uid="{721095C3-5AC5-46E7-8CA2-B6ABA6A38A43}"/>
    <cellStyle name="3_2007_5YrFcst_v35" xfId="747" xr:uid="{00000000-0005-0000-0000-0000EA020000}"/>
    <cellStyle name="3_2007_5YrFcst_v35 2" xfId="748" xr:uid="{00000000-0005-0000-0000-0000EB020000}"/>
    <cellStyle name="3_2007_5YrFcst_v35 2 2" xfId="2947" xr:uid="{82026E5A-58B8-4735-AD07-67E14542C8FD}"/>
    <cellStyle name="3_2007_5YrFcst_v35 2 2 2" xfId="2884" xr:uid="{AC334057-6754-45A4-ABEA-062528E14385}"/>
    <cellStyle name="3_2007_5YrFcst_v35 2 3" xfId="2885" xr:uid="{5B0F24A9-C10A-4DFA-8DB6-3D3634364333}"/>
    <cellStyle name="3_2007_5YrFcst_v35 3" xfId="2948" xr:uid="{A9D70A38-2CE3-474B-949C-57C678F5E8FE}"/>
    <cellStyle name="3_2007_5YrFcst_v35 3 2" xfId="2883" xr:uid="{ABCB0B81-FDAC-4D0C-B5BC-8CD356348BD2}"/>
    <cellStyle name="3_2007_5YrFcst_v35 4" xfId="2886" xr:uid="{ABE3F1CE-B752-4FC3-A889-8BD166C85A57}"/>
    <cellStyle name="3_2007_5YrFcst_v35_DSR Monthly 2012" xfId="2949" xr:uid="{C6A19FEA-C82B-4B4C-909A-9E4429F98C7B}"/>
    <cellStyle name="3_2007_5YrFcst_v35_DSR Monthly 2012 2" xfId="2950" xr:uid="{A9F89FD7-5CD3-46AF-819C-9D48DA1B9F4D}"/>
    <cellStyle name="3_2007_5YrFcst_v35_DSR Monthly 2012 2 2" xfId="2881" xr:uid="{BEC0CD20-41A1-4649-90F5-021E3BD21370}"/>
    <cellStyle name="3_2007_5YrFcst_v35_DSR Monthly 2012 3" xfId="2882" xr:uid="{04D763B6-C1A7-4351-B163-37B4F4978000}"/>
    <cellStyle name="3_Armenia proposed DS Price-list and Filuet prices19 Dec 2011" xfId="2951" xr:uid="{D1E81713-1D92-4B5B-BA26-A9A16E3E6C88}"/>
    <cellStyle name="3_Armenia proposed DS Price-list and Filuet prices19 Dec 2011 2" xfId="2952" xr:uid="{3470ECA7-32D4-421F-9C84-FF4598DEDCD3}"/>
    <cellStyle name="3_Armenia proposed DS Price-list and Filuet prices19 Dec 2011 2 2" xfId="2879" xr:uid="{141E737B-EED6-4A7D-93F9-682AEF710913}"/>
    <cellStyle name="3_Armenia proposed DS Price-list and Filuet prices19 Dec 2011 3" xfId="2880" xr:uid="{7D1023C7-647F-4AB3-908F-2AF9DA9A44A7}"/>
    <cellStyle name="3_Armenia proposed DS Price-list and Filuet prices19 Dec 2011_KYRG Importer price calculation" xfId="2953" xr:uid="{B6563EAF-5297-436F-97FE-5CE0C4F4E081}"/>
    <cellStyle name="3_Armenia proposed DS Price-list and Filuet prices19 Dec 2011_KYRG Importer price calculation 2" xfId="2954" xr:uid="{39257FDC-627E-441F-B022-F082B45DE560}"/>
    <cellStyle name="3_Armenia proposed DS Price-list and Filuet prices19 Dec 2011_KYRG Importer price calculation 2 2" xfId="2876" xr:uid="{2601F7E3-BC6B-4FA8-8073-352D502B2345}"/>
    <cellStyle name="3_Armenia proposed DS Price-list and Filuet prices19 Dec 2011_KYRG Importer price calculation 3" xfId="2877" xr:uid="{AC078932-AEB0-4918-A035-CAA2D54EFBE1}"/>
    <cellStyle name="3_Backup Financials" xfId="749" xr:uid="{00000000-0005-0000-0000-0000EC020000}"/>
    <cellStyle name="3_Backup Financials 2" xfId="2955" xr:uid="{C57FCF84-CF4C-4838-B08A-1480DC9AC234}"/>
    <cellStyle name="3_Backup Financials 2 2" xfId="2873" xr:uid="{54A9C0A5-CCA4-4823-BBFF-805E9A6C8C95}"/>
    <cellStyle name="3_Backup Financials 3" xfId="2874" xr:uid="{B37FB6C1-0D41-4BC1-8987-14AE90FDEA88}"/>
    <cellStyle name="3_KYRG NIP Pricing proposal v2" xfId="2956" xr:uid="{8D610A6C-7C18-4DEC-930D-47519BAA3680}"/>
    <cellStyle name="3_KYRG NIP Pricing proposal v2 2" xfId="2957" xr:uid="{195DB4BF-A1F5-4F16-8A5D-899396B0B9E4}"/>
    <cellStyle name="3_KYRG NIP Pricing proposal v2 2 2" xfId="2871" xr:uid="{46DF0100-BA55-4762-B5DE-FEEBB430581B}"/>
    <cellStyle name="3_KYRG NIP Pricing proposal v2 3" xfId="2872" xr:uid="{97F5AEFD-E218-4E58-A022-15A0CBA2ACDD}"/>
    <cellStyle name="3_KYRG NIP Pricing proposal v2_KYRG Importer price calculation" xfId="2958" xr:uid="{A701F1B7-0BF4-4AA7-82F1-DD33FE483066}"/>
    <cellStyle name="3_KYRG NIP Pricing proposal v2_KYRG Importer price calculation 2" xfId="2959" xr:uid="{B94EF08F-3E26-422C-8793-73C3E988109D}"/>
    <cellStyle name="3_KYRG NIP Pricing proposal v2_KYRG Importer price calculation 2 2" xfId="2869" xr:uid="{99CF4AD0-460E-406E-9519-D738D087696C}"/>
    <cellStyle name="3_KYRG NIP Pricing proposal v2_KYRG Importer price calculation 3" xfId="2870" xr:uid="{9121620C-2FD5-4C10-A061-C7A1EC92D535}"/>
    <cellStyle name="3_Kyrgsystan Importer PL" xfId="2960" xr:uid="{E673ECF6-48F9-4401-815E-173BD8F772DB}"/>
    <cellStyle name="3_Kyrgsystan Importer PL 2" xfId="2961" xr:uid="{458A0EA8-1FA2-4CCC-A161-27B9C7279269}"/>
    <cellStyle name="3_Kyrgsystan Importer PL 2 2" xfId="2867" xr:uid="{E0E12F59-9C7C-4754-8447-EC50C6A5FEDB}"/>
    <cellStyle name="3_Kyrgsystan Importer PL 3" xfId="2868" xr:uid="{2DB7F5A7-FD61-463E-A16A-CDF555D5686A}"/>
    <cellStyle name="3_Kyrgsystan Importer PL_KYRG Importer price calculation" xfId="2962" xr:uid="{6EF81B72-64A9-4056-B87A-56A739B6AFA2}"/>
    <cellStyle name="3_Kyrgsystan Importer PL_KYRG Importer price calculation 2" xfId="2963" xr:uid="{5BE503BB-4481-4DE5-9152-A36ABDDBB396}"/>
    <cellStyle name="3_Kyrgsystan Importer PL_KYRG Importer price calculation 2 2" xfId="2865" xr:uid="{8AA6CC73-8F33-4675-A69B-8D8832FB685C}"/>
    <cellStyle name="3_Kyrgsystan Importer PL_KYRG Importer price calculation 3" xfId="2866" xr:uid="{F93D6F23-A5D3-4A45-899E-C217930EA042}"/>
    <cellStyle name="3_Kyrgyzstan PAR RSM v.5" xfId="2964" xr:uid="{CE25258F-5114-4E05-AD2B-9EDC80DE2BC5}"/>
    <cellStyle name="3_Kyrgyzstan PAR RSM v.5 2" xfId="2965" xr:uid="{448F2D16-CD37-4F30-B362-F95BD7168D44}"/>
    <cellStyle name="3_Kyrgyzstan PAR RSM v.5 2 2" xfId="2862" xr:uid="{27E194A7-DC6D-4912-AAAE-F6D04AECE208}"/>
    <cellStyle name="3_Kyrgyzstan PAR RSM v.5 3" xfId="2864" xr:uid="{4F5AF0E5-E4CE-4344-B8EE-239A6C7D184A}"/>
    <cellStyle name="3_Kyrgyzstan PAR RSM v.5_KYRG Importer price calculation" xfId="2966" xr:uid="{1103B3B1-226C-46FB-A95B-81598ACCD0B5}"/>
    <cellStyle name="3_Kyrgyzstan PAR RSM v.5_KYRG Importer price calculation 2" xfId="2967" xr:uid="{7B424780-7EE1-4BAB-8BC9-22F866A29922}"/>
    <cellStyle name="3_Kyrgyzstan PAR RSM v.5_KYRG Importer price calculation 2 2" xfId="2859" xr:uid="{6D7CF7F2-B336-4911-A652-C53C8CDA1897}"/>
    <cellStyle name="3_Kyrgyzstan PAR RSM v.5_KYRG Importer price calculation 3" xfId="2861" xr:uid="{F7862445-216C-40CF-B58C-8BE9A41F6DED}"/>
    <cellStyle name="3_Xl0000044" xfId="2968" xr:uid="{14EA1ACE-2E9E-4D0C-AC89-CFE167AA1766}"/>
    <cellStyle name="3_Xl0000044 2" xfId="2969" xr:uid="{ED6B2C77-475A-4218-A119-8CAE512ECCA6}"/>
    <cellStyle name="3_Xl0000044 2 2" xfId="2857" xr:uid="{F00DDB73-3F23-4940-882A-245A7BC389FF}"/>
    <cellStyle name="3_Xl0000044 3" xfId="2858" xr:uid="{54D6F479-92D7-4A1C-B766-675ED959621D}"/>
    <cellStyle name="3_Xl0000044_KYRG Importer price calculation" xfId="2970" xr:uid="{2D6C387D-B27F-4769-BC73-EAD2263CFF36}"/>
    <cellStyle name="3_Xl0000044_KYRG Importer price calculation 2" xfId="2971" xr:uid="{F414B387-4357-41D0-8450-3F08FAA140E9}"/>
    <cellStyle name="3_Xl0000044_KYRG Importer price calculation 2 2" xfId="2854" xr:uid="{E1739C66-AB17-42A9-8019-AD355CAB68A7}"/>
    <cellStyle name="3_Xl0000044_KYRG Importer price calculation 3" xfId="2856" xr:uid="{720E94DF-D53D-4BB2-90F8-3D94EBA69159}"/>
    <cellStyle name="40% - Accent1 2" xfId="750" xr:uid="{00000000-0005-0000-0000-0000ED020000}"/>
    <cellStyle name="40% - Accent1 2 2" xfId="751" xr:uid="{00000000-0005-0000-0000-0000EE020000}"/>
    <cellStyle name="40% - Accent1 2 2 2" xfId="752" xr:uid="{00000000-0005-0000-0000-0000EF020000}"/>
    <cellStyle name="40% - Accent1 2 2 2 2" xfId="2283" xr:uid="{00000000-0005-0000-0000-000020000000}"/>
    <cellStyle name="40% - Accent1 2 2 3" xfId="2245" xr:uid="{00000000-0005-0000-0000-00001F000000}"/>
    <cellStyle name="40% - Accent1 3" xfId="753" xr:uid="{00000000-0005-0000-0000-0000F0020000}"/>
    <cellStyle name="40% - Accent2 2" xfId="754" xr:uid="{00000000-0005-0000-0000-0000F1020000}"/>
    <cellStyle name="40% - Accent2 2 2" xfId="755" xr:uid="{00000000-0005-0000-0000-0000F2020000}"/>
    <cellStyle name="40% - Accent2 2 2 2" xfId="756" xr:uid="{00000000-0005-0000-0000-0000F3020000}"/>
    <cellStyle name="40% - Accent2 2 2 2 2" xfId="2284" xr:uid="{00000000-0005-0000-0000-000024000000}"/>
    <cellStyle name="40% - Accent2 2 2 3" xfId="2246" xr:uid="{00000000-0005-0000-0000-000023000000}"/>
    <cellStyle name="40% - Accent2 3" xfId="757" xr:uid="{00000000-0005-0000-0000-0000F4020000}"/>
    <cellStyle name="40% - Accent3 2" xfId="758" xr:uid="{00000000-0005-0000-0000-0000F5020000}"/>
    <cellStyle name="40% - Accent3 2 2" xfId="759" xr:uid="{00000000-0005-0000-0000-0000F6020000}"/>
    <cellStyle name="40% - Accent3 2 2 2" xfId="760" xr:uid="{00000000-0005-0000-0000-0000F7020000}"/>
    <cellStyle name="40% - Accent3 2 2 2 2" xfId="2285" xr:uid="{00000000-0005-0000-0000-000028000000}"/>
    <cellStyle name="40% - Accent3 2 2 3" xfId="2247" xr:uid="{00000000-0005-0000-0000-000027000000}"/>
    <cellStyle name="40% - Accent3 3" xfId="761" xr:uid="{00000000-0005-0000-0000-0000F8020000}"/>
    <cellStyle name="40% - Accent4 2" xfId="762" xr:uid="{00000000-0005-0000-0000-0000F9020000}"/>
    <cellStyle name="40% - Accent4 2 2" xfId="763" xr:uid="{00000000-0005-0000-0000-0000FA020000}"/>
    <cellStyle name="40% - Accent4 2 2 2" xfId="764" xr:uid="{00000000-0005-0000-0000-0000FB020000}"/>
    <cellStyle name="40% - Accent4 2 2 2 2" xfId="2286" xr:uid="{00000000-0005-0000-0000-00002C000000}"/>
    <cellStyle name="40% - Accent4 2 2 3" xfId="2248" xr:uid="{00000000-0005-0000-0000-00002B000000}"/>
    <cellStyle name="40% - Accent4 3" xfId="765" xr:uid="{00000000-0005-0000-0000-0000FC020000}"/>
    <cellStyle name="40% - Accent5 2" xfId="766" xr:uid="{00000000-0005-0000-0000-0000FD020000}"/>
    <cellStyle name="40% - Accent5 2 2" xfId="767" xr:uid="{00000000-0005-0000-0000-0000FE020000}"/>
    <cellStyle name="40% - Accent5 2 2 2" xfId="768" xr:uid="{00000000-0005-0000-0000-0000FF020000}"/>
    <cellStyle name="40% - Accent5 2 2 2 2" xfId="2287" xr:uid="{00000000-0005-0000-0000-000030000000}"/>
    <cellStyle name="40% - Accent5 2 2 3" xfId="2249" xr:uid="{00000000-0005-0000-0000-00002F000000}"/>
    <cellStyle name="40% - Accent5 3" xfId="769" xr:uid="{00000000-0005-0000-0000-000000030000}"/>
    <cellStyle name="40% - Accent6 2" xfId="770" xr:uid="{00000000-0005-0000-0000-000001030000}"/>
    <cellStyle name="40% - Accent6 2 2" xfId="771" xr:uid="{00000000-0005-0000-0000-000002030000}"/>
    <cellStyle name="40% - Accent6 2 2 2" xfId="772" xr:uid="{00000000-0005-0000-0000-000003030000}"/>
    <cellStyle name="40% - Accent6 2 2 2 2" xfId="2288" xr:uid="{00000000-0005-0000-0000-000034000000}"/>
    <cellStyle name="40% - Accent6 2 2 3" xfId="2250" xr:uid="{00000000-0005-0000-0000-000033000000}"/>
    <cellStyle name="40% - Accent6 3" xfId="773" xr:uid="{00000000-0005-0000-0000-000004030000}"/>
    <cellStyle name="40% - Colore 1" xfId="2972" xr:uid="{79CB043B-A18F-42E5-85DC-627D5A201A8B}"/>
    <cellStyle name="40% - Colore 2" xfId="2973" xr:uid="{AB7DC8DA-DFFD-4D4C-919F-8C1C40E05ADD}"/>
    <cellStyle name="40% - Colore 3" xfId="2974" xr:uid="{FBA35CAE-4359-45E4-9041-065DFD8140C4}"/>
    <cellStyle name="40% - Colore 4" xfId="2975" xr:uid="{069E417E-397D-40DA-9AAD-7D025BEC4219}"/>
    <cellStyle name="40% - Colore 5" xfId="2976" xr:uid="{A1141DA0-8D42-41C6-907B-559A7E9F12FF}"/>
    <cellStyle name="40% - Colore 6" xfId="2977" xr:uid="{68644B85-B45A-4FA7-956A-7A712D6505AB}"/>
    <cellStyle name="40% - Ênfase1" xfId="774" xr:uid="{00000000-0005-0000-0000-000005030000}"/>
    <cellStyle name="40% - Ênfase2" xfId="775" xr:uid="{00000000-0005-0000-0000-000006030000}"/>
    <cellStyle name="40% - Ênfase3" xfId="776" xr:uid="{00000000-0005-0000-0000-000007030000}"/>
    <cellStyle name="40% - Ênfase4" xfId="777" xr:uid="{00000000-0005-0000-0000-000008030000}"/>
    <cellStyle name="40% - Ênfase5" xfId="778" xr:uid="{00000000-0005-0000-0000-000009030000}"/>
    <cellStyle name="40% - Ênfase6" xfId="779" xr:uid="{00000000-0005-0000-0000-00000A030000}"/>
    <cellStyle name="40% - Énfasis1" xfId="780" xr:uid="{00000000-0005-0000-0000-00000B030000}"/>
    <cellStyle name="40% - Énfasis2" xfId="781" xr:uid="{00000000-0005-0000-0000-00000C030000}"/>
    <cellStyle name="40% - Énfasis3" xfId="782" xr:uid="{00000000-0005-0000-0000-00000D030000}"/>
    <cellStyle name="40% - Énfasis4" xfId="783" xr:uid="{00000000-0005-0000-0000-00000E030000}"/>
    <cellStyle name="40% - Énfasis5" xfId="784" xr:uid="{00000000-0005-0000-0000-00000F030000}"/>
    <cellStyle name="40% - Énfasis6" xfId="785" xr:uid="{00000000-0005-0000-0000-000010030000}"/>
    <cellStyle name="40% - Акцент1" xfId="2978" xr:uid="{70AF4E41-B30C-4492-BBCC-CE8E20738740}"/>
    <cellStyle name="40% - Акцент2" xfId="2979" xr:uid="{72E32F1F-8393-455D-8665-8AB61B3EDC41}"/>
    <cellStyle name="40% - Акцент3" xfId="2980" xr:uid="{FE023213-46F7-4AA5-A5E6-4B77F69F2258}"/>
    <cellStyle name="40% - Акцент4" xfId="2981" xr:uid="{275A9AB6-4026-4AB6-BB3E-E54B2DA1AFF4}"/>
    <cellStyle name="40% - Акцент5" xfId="2982" xr:uid="{1934B1B4-D13D-4A3E-B4B7-523F50EDA0FD}"/>
    <cellStyle name="40% - Акцент6" xfId="2983" xr:uid="{2B0A6940-EDD2-48FC-93B8-33F054104FB8}"/>
    <cellStyle name="40% - 강조색1" xfId="2984" xr:uid="{C3E9F194-FB33-4F59-B56D-B79776BFDCC2}"/>
    <cellStyle name="40% - 강조색2" xfId="2985" xr:uid="{4F08A83C-F24D-47C9-87A7-3CE3104E75FA}"/>
    <cellStyle name="40% - 강조색3" xfId="2986" xr:uid="{63584401-1A07-4AFE-A541-713CE45D2D95}"/>
    <cellStyle name="40% - 강조색4" xfId="2987" xr:uid="{54103B0E-220B-44E1-B95E-975E98D33729}"/>
    <cellStyle name="40% - 강조색5" xfId="2988" xr:uid="{026D377D-61D3-4D4D-BEB1-8C42A92602B5}"/>
    <cellStyle name="40% - 강조색6" xfId="2989" xr:uid="{A3C478F8-C7FC-4ABB-972A-C2F7C5614A65}"/>
    <cellStyle name="60% - Accent1 2" xfId="786" xr:uid="{00000000-0005-0000-0000-000011030000}"/>
    <cellStyle name="60% - Accent1 2 2" xfId="787" xr:uid="{00000000-0005-0000-0000-000012030000}"/>
    <cellStyle name="60% - Accent1 3" xfId="788" xr:uid="{00000000-0005-0000-0000-000013030000}"/>
    <cellStyle name="60% - Accent2 2" xfId="789" xr:uid="{00000000-0005-0000-0000-000014030000}"/>
    <cellStyle name="60% - Accent2 2 2" xfId="790" xr:uid="{00000000-0005-0000-0000-000015030000}"/>
    <cellStyle name="60% - Accent2 3" xfId="791" xr:uid="{00000000-0005-0000-0000-000016030000}"/>
    <cellStyle name="60% - Accent3 2" xfId="792" xr:uid="{00000000-0005-0000-0000-000017030000}"/>
    <cellStyle name="60% - Accent3 2 2" xfId="793" xr:uid="{00000000-0005-0000-0000-000018030000}"/>
    <cellStyle name="60% - Accent3 3" xfId="794" xr:uid="{00000000-0005-0000-0000-000019030000}"/>
    <cellStyle name="60% - Accent4 2" xfId="795" xr:uid="{00000000-0005-0000-0000-00001A030000}"/>
    <cellStyle name="60% - Accent4 2 2" xfId="796" xr:uid="{00000000-0005-0000-0000-00001B030000}"/>
    <cellStyle name="60% - Accent4 3" xfId="797" xr:uid="{00000000-0005-0000-0000-00001C030000}"/>
    <cellStyle name="60% - Accent5 2" xfId="798" xr:uid="{00000000-0005-0000-0000-00001D030000}"/>
    <cellStyle name="60% - Accent5 2 2" xfId="799" xr:uid="{00000000-0005-0000-0000-00001E030000}"/>
    <cellStyle name="60% - Accent5 3" xfId="800" xr:uid="{00000000-0005-0000-0000-00001F030000}"/>
    <cellStyle name="60% - Accent6 2" xfId="801" xr:uid="{00000000-0005-0000-0000-000020030000}"/>
    <cellStyle name="60% - Accent6 2 2" xfId="802" xr:uid="{00000000-0005-0000-0000-000021030000}"/>
    <cellStyle name="60% - Accent6 3" xfId="803" xr:uid="{00000000-0005-0000-0000-000022030000}"/>
    <cellStyle name="60% - Colore 1" xfId="2990" xr:uid="{D58DBE76-73C4-420E-A082-FD8E7C5D7251}"/>
    <cellStyle name="60% - Colore 2" xfId="2991" xr:uid="{D8EE914F-013B-4A05-AE1F-8CFAFA0AD629}"/>
    <cellStyle name="60% - Colore 3" xfId="2992" xr:uid="{3C059F2A-5C7C-42D0-AD4D-149A2F5F3CB4}"/>
    <cellStyle name="60% - Colore 4" xfId="2993" xr:uid="{ADBEE6B6-A1E0-44E0-904B-2097BDE7579E}"/>
    <cellStyle name="60% - Colore 5" xfId="2994" xr:uid="{18F73929-1089-4CB1-A8D5-FB97657E86D7}"/>
    <cellStyle name="60% - Colore 6" xfId="2995" xr:uid="{B7BE96AD-1D47-4768-896B-7DE0CDA30E7C}"/>
    <cellStyle name="60% - Ênfase1" xfId="804" xr:uid="{00000000-0005-0000-0000-000023030000}"/>
    <cellStyle name="60% - Ênfase2" xfId="805" xr:uid="{00000000-0005-0000-0000-000024030000}"/>
    <cellStyle name="60% - Ênfase3" xfId="806" xr:uid="{00000000-0005-0000-0000-000025030000}"/>
    <cellStyle name="60% - Ênfase4" xfId="807" xr:uid="{00000000-0005-0000-0000-000026030000}"/>
    <cellStyle name="60% - Ênfase5" xfId="808" xr:uid="{00000000-0005-0000-0000-000027030000}"/>
    <cellStyle name="60% - Ênfase6" xfId="809" xr:uid="{00000000-0005-0000-0000-000028030000}"/>
    <cellStyle name="60% - Énfasis1" xfId="810" xr:uid="{00000000-0005-0000-0000-000029030000}"/>
    <cellStyle name="60% - Énfasis2" xfId="811" xr:uid="{00000000-0005-0000-0000-00002A030000}"/>
    <cellStyle name="60% - Énfasis3" xfId="812" xr:uid="{00000000-0005-0000-0000-00002B030000}"/>
    <cellStyle name="60% - Énfasis4" xfId="813" xr:uid="{00000000-0005-0000-0000-00002C030000}"/>
    <cellStyle name="60% - Énfasis5" xfId="814" xr:uid="{00000000-0005-0000-0000-00002D030000}"/>
    <cellStyle name="60% - Énfasis6" xfId="815" xr:uid="{00000000-0005-0000-0000-00002E030000}"/>
    <cellStyle name="60% - Акцент1" xfId="2996" xr:uid="{6BA32F1F-5B0B-4AB0-A718-F8778115930B}"/>
    <cellStyle name="60% - Акцент2" xfId="2997" xr:uid="{D8C28E4F-6677-488A-AE00-A132DD807328}"/>
    <cellStyle name="60% - Акцент3" xfId="2998" xr:uid="{C499B4B7-342F-461D-93C3-4CCADF700B0B}"/>
    <cellStyle name="60% - Акцент4" xfId="2999" xr:uid="{CE04AD28-C822-4E7C-9D40-4F5CF2A8ADD1}"/>
    <cellStyle name="60% - Акцент5" xfId="3000" xr:uid="{D3F15DB7-F5BD-4DE6-9E46-DDB3EB47FFDB}"/>
    <cellStyle name="60% - Акцент6" xfId="3001" xr:uid="{796F97C9-9CA7-4235-B609-BB620FB64F0C}"/>
    <cellStyle name="60% - 강조색1" xfId="3002" xr:uid="{D02C8101-18A5-48F2-8FA6-CCF61D316D51}"/>
    <cellStyle name="60% - 강조색2" xfId="3003" xr:uid="{EFDD45D2-0332-4AEB-BF10-8DBEE20FBE9D}"/>
    <cellStyle name="60% - 강조색3" xfId="3004" xr:uid="{B2A85786-E78B-4F69-8A23-143F3630F344}"/>
    <cellStyle name="60% - 강조색4" xfId="3005" xr:uid="{2F0E7CC2-4F91-41EB-BE7E-B0308F122EAB}"/>
    <cellStyle name="60% - 강조색5" xfId="3006" xr:uid="{AD1CAE4B-BE8D-4270-9B3C-2432B8DBEB2A}"/>
    <cellStyle name="60% - 강조색6" xfId="3007" xr:uid="{927FA130-B9F5-4F21-B92A-4FDFC828E88C}"/>
    <cellStyle name="6mal" xfId="816" xr:uid="{00000000-0005-0000-0000-00002F030000}"/>
    <cellStyle name="9" xfId="817" xr:uid="{00000000-0005-0000-0000-000030030000}"/>
    <cellStyle name="9 2" xfId="818" xr:uid="{00000000-0005-0000-0000-000031030000}"/>
    <cellStyle name="9 2 2" xfId="3010" xr:uid="{C170038A-751A-4B03-A922-9811BF2CD116}"/>
    <cellStyle name="9 2 2 2" xfId="2617" xr:uid="{29C18842-DE13-4486-B9D8-33F24E83DD79}"/>
    <cellStyle name="9 2 2 2 2" xfId="4917" xr:uid="{46D6D4ED-51FF-4A1B-90BE-8FC4E4058DFE}"/>
    <cellStyle name="9 2 2 3" xfId="4724" xr:uid="{9C543FB9-72F2-4DCA-858D-95DEC6CB4945}"/>
    <cellStyle name="9 2 3" xfId="3009" xr:uid="{2D4EF651-8591-4958-AD4D-E80D514722E1}"/>
    <cellStyle name="9 2 4" xfId="4725" xr:uid="{0A0CC096-1A4E-4BCA-A2F5-9AD77B1D95AE}"/>
    <cellStyle name="9 3" xfId="3011" xr:uid="{486F2AAA-379F-48EF-B593-B21DC0E327E3}"/>
    <cellStyle name="9 3 2" xfId="2615" xr:uid="{1D74D687-403F-4A40-9361-E2C505095D25}"/>
    <cellStyle name="9 3 2 2" xfId="4918" xr:uid="{A130631E-1ADC-44EA-83A4-275C46A2ACD6}"/>
    <cellStyle name="9 3 3" xfId="4723" xr:uid="{A7389CDA-69C3-4E50-B086-7E1A69E7F707}"/>
    <cellStyle name="9 4" xfId="3008" xr:uid="{5CD98843-1297-428A-BEDA-EFA5F9FB90C2}"/>
    <cellStyle name="9 5" xfId="4726" xr:uid="{823EB1F4-E92A-45B2-8CCA-16A97F549486}"/>
    <cellStyle name="9_2007_5YrFcst_AM v34 (Country SG&amp;A Update and Financial Back Up)" xfId="819" xr:uid="{00000000-0005-0000-0000-000032030000}"/>
    <cellStyle name="9_2007_5YrFcst_AM v34 (Country SG&amp;A Update and Financial Back Up) 2" xfId="820" xr:uid="{00000000-0005-0000-0000-000033030000}"/>
    <cellStyle name="9_2007_5YrFcst_AM v34 (Country SG&amp;A Update and Financial Back Up) 2 2" xfId="3014" xr:uid="{17931565-25ED-4136-AA5B-5342549753D1}"/>
    <cellStyle name="9_2007_5YrFcst_AM v34 (Country SG&amp;A Update and Financial Back Up) 2 2 2" xfId="2609" xr:uid="{8EE2B9E6-2B46-46F3-BB30-74A48D2E4891}"/>
    <cellStyle name="9_2007_5YrFcst_AM v34 (Country SG&amp;A Update and Financial Back Up) 2 2 2 2" xfId="4919" xr:uid="{4406AF6E-00FE-4612-AB2A-474E45583D78}"/>
    <cellStyle name="9_2007_5YrFcst_AM v34 (Country SG&amp;A Update and Financial Back Up) 2 2 3" xfId="4720" xr:uid="{48B3A0FB-A012-437C-8FB8-AEA033C74610}"/>
    <cellStyle name="9_2007_5YrFcst_AM v34 (Country SG&amp;A Update and Financial Back Up) 2 3" xfId="3013" xr:uid="{70258745-66D1-4507-AE16-BEDAEB5C8ACA}"/>
    <cellStyle name="9_2007_5YrFcst_AM v34 (Country SG&amp;A Update and Financial Back Up) 2 4" xfId="4721" xr:uid="{8D19205B-1447-456D-9AE4-C1D31AB8FDAD}"/>
    <cellStyle name="9_2007_5YrFcst_AM v34 (Country SG&amp;A Update and Financial Back Up) 3" xfId="3015" xr:uid="{422FC343-E391-4EE7-A51A-D2573289F350}"/>
    <cellStyle name="9_2007_5YrFcst_AM v34 (Country SG&amp;A Update and Financial Back Up) 3 2" xfId="2608" xr:uid="{B94E22E2-C786-4392-B829-935D3854E5CA}"/>
    <cellStyle name="9_2007_5YrFcst_AM v34 (Country SG&amp;A Update and Financial Back Up) 3 2 2" xfId="4920" xr:uid="{9F792113-AEA8-4E1B-90FA-7FA64F23653C}"/>
    <cellStyle name="9_2007_5YrFcst_AM v34 (Country SG&amp;A Update and Financial Back Up) 3 3" xfId="4719" xr:uid="{5EBBB387-DD5E-4911-AF44-651E5E4C8557}"/>
    <cellStyle name="9_2007_5YrFcst_AM v34 (Country SG&amp;A Update and Financial Back Up) 4" xfId="3012" xr:uid="{66CE3CBB-C2DA-4A09-B4CC-698D2153A689}"/>
    <cellStyle name="9_2007_5YrFcst_AM v34 (Country SG&amp;A Update and Financial Back Up) 5" xfId="4722" xr:uid="{A6E13738-797F-4001-A316-43102510A3E4}"/>
    <cellStyle name="9_2007_5YrFcst_AM v34 (Country SG&amp;A Update and Financial Back Up)_PROMOTIONS" xfId="3016" xr:uid="{1C7F814C-C832-4F72-A533-44F500516058}"/>
    <cellStyle name="9_2007_5YrFcst_AM v34 (Country SG&amp;A Update and Financial Back Up)_PROMOTIONS 2" xfId="3017" xr:uid="{3867C381-AEEE-42FB-B2ED-CC09B31FF1CD}"/>
    <cellStyle name="9_2007_5YrFcst_AM v34 (Country SG&amp;A Update and Financial Back Up)_PROMOTIONS 2 2" xfId="2596" xr:uid="{BE0DF0A6-A3E8-4B2C-BAEC-90EA97CE35DE}"/>
    <cellStyle name="9_2007_5YrFcst_AM v34 (Country SG&amp;A Update and Financial Back Up)_PROMOTIONS 2 2 2" xfId="4922" xr:uid="{F17C50C7-DD37-4105-B1FD-DD4A601EEDB7}"/>
    <cellStyle name="9_2007_5YrFcst_AM v34 (Country SG&amp;A Update and Financial Back Up)_PROMOTIONS 2 3" xfId="4716" xr:uid="{5ED5F2BF-C16E-4D5C-A1F3-6A393C0F3DBA}"/>
    <cellStyle name="9_2007_5YrFcst_AM v34 (Country SG&amp;A Update and Financial Back Up)_PROMOTIONS 3" xfId="2597" xr:uid="{D2A94160-43CE-4FA5-AEC6-BD8275552E44}"/>
    <cellStyle name="9_2007_5YrFcst_AM v34 (Country SG&amp;A Update and Financial Back Up)_PROMOTIONS 3 2" xfId="4921" xr:uid="{3B3DA43A-9570-43F5-A74D-2161BDF9C0A6}"/>
    <cellStyle name="9_2007_5YrFcst_AM v34 (Country SG&amp;A Update and Financial Back Up)_PROMOTIONS 4" xfId="4717" xr:uid="{BD269815-4AC0-43AD-BCBC-E77CDE60DDB8}"/>
    <cellStyle name="9_2007_5YrFcst_AM v38" xfId="821" xr:uid="{00000000-0005-0000-0000-000034030000}"/>
    <cellStyle name="9_2007_5YrFcst_AM v38 2" xfId="822" xr:uid="{00000000-0005-0000-0000-000035030000}"/>
    <cellStyle name="9_2007_5YrFcst_AM v38 2 2" xfId="3020" xr:uid="{C8C0A13C-1C02-4819-9AB3-92B78AB27C77}"/>
    <cellStyle name="9_2007_5YrFcst_AM v38 2 2 2" xfId="2591" xr:uid="{44228DF6-6C93-45BD-AAD0-B21A0A41D71C}"/>
    <cellStyle name="9_2007_5YrFcst_AM v38 2 2 2 2" xfId="4923" xr:uid="{998F13FF-0B63-47ED-A4F2-90FA7A6D9E91}"/>
    <cellStyle name="9_2007_5YrFcst_AM v38 2 2 3" xfId="4712" xr:uid="{4970A077-4050-4ADD-B7C0-2A1EBCB6DCB8}"/>
    <cellStyle name="9_2007_5YrFcst_AM v38 2 3" xfId="3019" xr:uid="{2C9DBD38-B070-4E9A-8C9C-4588B599D480}"/>
    <cellStyle name="9_2007_5YrFcst_AM v38 2 4" xfId="4713" xr:uid="{6A2C4273-92A7-4029-9AB0-898764FF1090}"/>
    <cellStyle name="9_2007_5YrFcst_AM v38 3" xfId="3021" xr:uid="{4A1D2D56-DF4F-4298-B8BD-49FF1121B630}"/>
    <cellStyle name="9_2007_5YrFcst_AM v38 3 2" xfId="2590" xr:uid="{078FB0DA-41AA-4CC8-B230-76C625D1AF29}"/>
    <cellStyle name="9_2007_5YrFcst_AM v38 3 2 2" xfId="4924" xr:uid="{1C22841E-0A1A-43E1-9FAC-A033447E45F1}"/>
    <cellStyle name="9_2007_5YrFcst_AM v38 3 3" xfId="4711" xr:uid="{1953821F-07B1-40A9-8ADB-E4CBB123E282}"/>
    <cellStyle name="9_2007_5YrFcst_AM v38 4" xfId="3018" xr:uid="{DB0A13F9-B896-43DA-93B8-30BDAE9F80A0}"/>
    <cellStyle name="9_2007_5YrFcst_AM v38 5" xfId="4714" xr:uid="{DFB0EE04-BFBB-41D2-A6B8-30E822B944ED}"/>
    <cellStyle name="9_2007_5YrFcst_AM v38_PROMOTIONS" xfId="3022" xr:uid="{D07AC08A-965F-450B-917B-3CB2D6C7B1BA}"/>
    <cellStyle name="9_2007_5YrFcst_AM v38_PROMOTIONS 2" xfId="3023" xr:uid="{FEC6A9D4-3625-46EB-A9E2-568900671D3D}"/>
    <cellStyle name="9_2007_5YrFcst_AM v38_PROMOTIONS 2 2" xfId="2588" xr:uid="{931CC59D-E9DE-4B4A-8CEF-0C361C30FF8A}"/>
    <cellStyle name="9_2007_5YrFcst_AM v38_PROMOTIONS 2 2 2" xfId="4926" xr:uid="{4E217333-DE50-48E1-8A21-D26E4089C635}"/>
    <cellStyle name="9_2007_5YrFcst_AM v38_PROMOTIONS 2 3" xfId="4709" xr:uid="{5D6C7CE7-AB8A-4FD6-82C0-8A28BF70F28C}"/>
    <cellStyle name="9_2007_5YrFcst_AM v38_PROMOTIONS 3" xfId="2589" xr:uid="{A8A3DFE5-C2BC-4482-B17B-FC6B90E0B01D}"/>
    <cellStyle name="9_2007_5YrFcst_AM v38_PROMOTIONS 3 2" xfId="4925" xr:uid="{CBD175FE-CA03-44E5-848F-553A37A11C56}"/>
    <cellStyle name="9_2007_5YrFcst_AM v38_PROMOTIONS 4" xfId="4710" xr:uid="{A5A7A0E9-5F95-4997-8F83-FF4CFBD204BC}"/>
    <cellStyle name="9_2007_5YrFcst_AM v41" xfId="823" xr:uid="{00000000-0005-0000-0000-000036030000}"/>
    <cellStyle name="9_2007_5YrFcst_AM v41 (Final 20070823 BOD mtg)" xfId="824" xr:uid="{00000000-0005-0000-0000-000037030000}"/>
    <cellStyle name="9_2007_5YrFcst_AM v41 (Final 20070823 BOD mtg) 2" xfId="825" xr:uid="{00000000-0005-0000-0000-000038030000}"/>
    <cellStyle name="9_2007_5YrFcst_AM v41 (Final 20070823 BOD mtg) 2 2" xfId="3027" xr:uid="{D38376F4-BFDA-48E0-A802-B9CD2D57256C}"/>
    <cellStyle name="9_2007_5YrFcst_AM v41 (Final 20070823 BOD mtg) 2 2 2" xfId="2586" xr:uid="{C52F669C-146A-499A-8016-22DE83FB2B92}"/>
    <cellStyle name="9_2007_5YrFcst_AM v41 (Final 20070823 BOD mtg) 2 2 2 2" xfId="4927" xr:uid="{9FEA5DA8-4ADC-476E-8B4F-9533016F4C3B}"/>
    <cellStyle name="9_2007_5YrFcst_AM v41 (Final 20070823 BOD mtg) 2 2 3" xfId="4705" xr:uid="{AE21E238-CF48-45AC-ABDA-C43277052CCB}"/>
    <cellStyle name="9_2007_5YrFcst_AM v41 (Final 20070823 BOD mtg) 2 3" xfId="3026" xr:uid="{826767F3-661E-43CF-B60F-E934DBBBED00}"/>
    <cellStyle name="9_2007_5YrFcst_AM v41 (Final 20070823 BOD mtg) 2 4" xfId="4706" xr:uid="{75811329-FE61-47CF-B1BC-2CFBB1462FFD}"/>
    <cellStyle name="9_2007_5YrFcst_AM v41 (Final 20070823 BOD mtg) 3" xfId="3028" xr:uid="{E616B56A-9D4D-4FD0-965C-5859ADC9FDF8}"/>
    <cellStyle name="9_2007_5YrFcst_AM v41 (Final 20070823 BOD mtg) 3 2" xfId="2581" xr:uid="{3734BB10-7A80-4D9C-B2A1-B2200F3E0323}"/>
    <cellStyle name="9_2007_5YrFcst_AM v41 (Final 20070823 BOD mtg) 3 2 2" xfId="4928" xr:uid="{6255F02E-86DC-4766-9B9A-B5DE0F15FE38}"/>
    <cellStyle name="9_2007_5YrFcst_AM v41 (Final 20070823 BOD mtg) 3 3" xfId="4704" xr:uid="{0AA13026-E02F-4407-BE03-AF4841A044AE}"/>
    <cellStyle name="9_2007_5YrFcst_AM v41 (Final 20070823 BOD mtg) 4" xfId="3025" xr:uid="{EE309CDB-05E6-418B-B11B-FC09CBA01EB0}"/>
    <cellStyle name="9_2007_5YrFcst_AM v41 (Final 20070823 BOD mtg) 5" xfId="4707" xr:uid="{10EB8035-5600-45A9-B02D-3AE33B3F3AB6}"/>
    <cellStyle name="9_2007_5YrFcst_AM v41 (Final 20070823 BOD mtg)_PROMOTIONS" xfId="3029" xr:uid="{7B409C12-D91F-4FF2-9A9A-AF21645EF371}"/>
    <cellStyle name="9_2007_5YrFcst_AM v41 (Final 20070823 BOD mtg)_PROMOTIONS 2" xfId="3030" xr:uid="{17B890D5-CB57-4C3B-BBB0-05E622B13356}"/>
    <cellStyle name="9_2007_5YrFcst_AM v41 (Final 20070823 BOD mtg)_PROMOTIONS 2 2" xfId="2576" xr:uid="{2F2CB821-E49C-4F39-854F-FAEF82F4073F}"/>
    <cellStyle name="9_2007_5YrFcst_AM v41 (Final 20070823 BOD mtg)_PROMOTIONS 2 2 2" xfId="4930" xr:uid="{11039DA1-DB63-4B19-9D07-F6541EF04990}"/>
    <cellStyle name="9_2007_5YrFcst_AM v41 (Final 20070823 BOD mtg)_PROMOTIONS 2 3" xfId="4702" xr:uid="{E4B9A5D8-296A-4CBD-BED3-E26CA0A78F9C}"/>
    <cellStyle name="9_2007_5YrFcst_AM v41 (Final 20070823 BOD mtg)_PROMOTIONS 3" xfId="2580" xr:uid="{21C22658-BB1A-41B4-A548-BB3FD2867426}"/>
    <cellStyle name="9_2007_5YrFcst_AM v41 (Final 20070823 BOD mtg)_PROMOTIONS 3 2" xfId="4929" xr:uid="{DC98D92E-09F4-4843-A932-DBBD14F41AC0}"/>
    <cellStyle name="9_2007_5YrFcst_AM v41 (Final 20070823 BOD mtg)_PROMOTIONS 4" xfId="4703" xr:uid="{2BF6152D-1B97-4B73-AEC0-96D7ED6EA623}"/>
    <cellStyle name="9_2007_5YrFcst_AM v41 2" xfId="826" xr:uid="{00000000-0005-0000-0000-000039030000}"/>
    <cellStyle name="9_2007_5YrFcst_AM v41 2 2" xfId="3032" xr:uid="{3C2302B0-C8C6-48F8-BDE1-889A57B126C0}"/>
    <cellStyle name="9_2007_5YrFcst_AM v41 2 2 2" xfId="2574" xr:uid="{08A55A6B-4FF7-4099-980C-B957897BA89B}"/>
    <cellStyle name="9_2007_5YrFcst_AM v41 2 2 2 2" xfId="4931" xr:uid="{B1B9644A-A7DD-4EED-A2B2-F4173D55A02D}"/>
    <cellStyle name="9_2007_5YrFcst_AM v41 2 2 3" xfId="4700" xr:uid="{20836246-AB18-45E9-A95A-B0E526026303}"/>
    <cellStyle name="9_2007_5YrFcst_AM v41 2 3" xfId="3031" xr:uid="{9D809431-9971-43DD-A471-19B935D643EF}"/>
    <cellStyle name="9_2007_5YrFcst_AM v41 2 4" xfId="4701" xr:uid="{153ADBF3-0EB7-4B75-B0FA-FE427CD20F9D}"/>
    <cellStyle name="9_2007_5YrFcst_AM v41 3" xfId="827" xr:uid="{00000000-0005-0000-0000-00003A030000}"/>
    <cellStyle name="9_2007_5YrFcst_AM v41 3 2" xfId="3034" xr:uid="{5004FC20-8A0B-4BDD-9A4E-C60D596946CC}"/>
    <cellStyle name="9_2007_5YrFcst_AM v41 3 2 2" xfId="2572" xr:uid="{78CC976F-ABB1-4D13-A1B2-35F910726F15}"/>
    <cellStyle name="9_2007_5YrFcst_AM v41 3 2 2 2" xfId="4932" xr:uid="{BAF7E65F-78A9-4E05-8738-4EF528C91481}"/>
    <cellStyle name="9_2007_5YrFcst_AM v41 3 2 3" xfId="4698" xr:uid="{0B96496A-B84F-4168-B2A0-A1998B70EFBD}"/>
    <cellStyle name="9_2007_5YrFcst_AM v41 3 3" xfId="3033" xr:uid="{F2F4088B-21F4-499B-B2B2-D88C174E861E}"/>
    <cellStyle name="9_2007_5YrFcst_AM v41 3 4" xfId="4699" xr:uid="{0A1765FC-E3A7-46CE-B85E-71D66CD40C22}"/>
    <cellStyle name="9_2007_5YrFcst_AM v41 4" xfId="828" xr:uid="{00000000-0005-0000-0000-00003B030000}"/>
    <cellStyle name="9_2007_5YrFcst_AM v41 4 2" xfId="3036" xr:uid="{D7A4869B-ADB2-4D44-A84E-DD542690B667}"/>
    <cellStyle name="9_2007_5YrFcst_AM v41 4 2 2" xfId="2569" xr:uid="{E40F51A8-0594-4451-A2E7-D91C5976F545}"/>
    <cellStyle name="9_2007_5YrFcst_AM v41 4 2 2 2" xfId="4933" xr:uid="{DEF0B53F-DE88-4C3C-BFDD-1A1DF06EE1BD}"/>
    <cellStyle name="9_2007_5YrFcst_AM v41 4 2 3" xfId="4696" xr:uid="{492E456C-F059-43F0-A6E9-7FAE5DBE58B6}"/>
    <cellStyle name="9_2007_5YrFcst_AM v41 4 3" xfId="3035" xr:uid="{EEE18BC0-5F0F-400D-8C6F-B16A453E6F18}"/>
    <cellStyle name="9_2007_5YrFcst_AM v41 4 4" xfId="4697" xr:uid="{8E8012D1-A4BA-43FF-93DF-8EC0BDE13344}"/>
    <cellStyle name="9_2007_5YrFcst_AM v41 5" xfId="3037" xr:uid="{C62C74B1-0828-4D1B-B238-5CBBBE9F7DA4}"/>
    <cellStyle name="9_2007_5YrFcst_AM v41 5 2" xfId="2568" xr:uid="{30F480FA-0866-4B1C-B02F-6D44E999D4DA}"/>
    <cellStyle name="9_2007_5YrFcst_AM v41 5 2 2" xfId="4934" xr:uid="{979BA276-E4AD-4F76-BA77-6E13687B5D43}"/>
    <cellStyle name="9_2007_5YrFcst_AM v41 5 3" xfId="4695" xr:uid="{204D0E61-AE8F-4089-A9FA-F608AA712EF4}"/>
    <cellStyle name="9_2007_5YrFcst_AM v41 6" xfId="3024" xr:uid="{B8E120D4-AE2B-4361-B151-569FCD9BE47D}"/>
    <cellStyle name="9_2007_5YrFcst_AM v41 7" xfId="4708" xr:uid="{03B7F359-1781-45F7-8DB4-2981B6E8AE3E}"/>
    <cellStyle name="9_2007_5YrFcst_AM v41_PROMOTIONS" xfId="3038" xr:uid="{376499A0-40E6-4471-8E7D-63E322FC98A4}"/>
    <cellStyle name="9_2007_5YrFcst_AM v41_PROMOTIONS 2" xfId="3039" xr:uid="{A361A60D-AD10-47CD-9F80-AC3FEE6F1C16}"/>
    <cellStyle name="9_2007_5YrFcst_AM v41_PROMOTIONS 2 2" xfId="2566" xr:uid="{3792344E-7020-4B71-8AB3-304DF2D0FDEB}"/>
    <cellStyle name="9_2007_5YrFcst_AM v41_PROMOTIONS 2 2 2" xfId="4936" xr:uid="{877E3544-5E0B-440D-B747-F0CBDA2CA4C0}"/>
    <cellStyle name="9_2007_5YrFcst_AM v41_PROMOTIONS 2 3" xfId="4693" xr:uid="{8D38547A-AF0D-408B-8A4D-A80789BB14EB}"/>
    <cellStyle name="9_2007_5YrFcst_AM v41_PROMOTIONS 3" xfId="2567" xr:uid="{1A7014E4-C36F-4CF0-8C92-922FEFA5A3C2}"/>
    <cellStyle name="9_2007_5YrFcst_AM v41_PROMOTIONS 3 2" xfId="4935" xr:uid="{3354121E-8B99-40FD-9925-352140531751}"/>
    <cellStyle name="9_2007_5YrFcst_AM v41_PROMOTIONS 4" xfId="4694" xr:uid="{0B961CFE-317B-4E0C-BC1E-CB6CA563642E}"/>
    <cellStyle name="9_2007_5YrFcst_Oct07BOD v42" xfId="829" xr:uid="{00000000-0005-0000-0000-00003C030000}"/>
    <cellStyle name="9_2007_5YrFcst_Oct07BOD v42 (Capex Schedule v2)" xfId="830" xr:uid="{00000000-0005-0000-0000-00003D030000}"/>
    <cellStyle name="9_2007_5YrFcst_Oct07BOD v42 (Capex Schedule v2) 2" xfId="831" xr:uid="{00000000-0005-0000-0000-00003E030000}"/>
    <cellStyle name="9_2007_5YrFcst_Oct07BOD v42 (Capex Schedule v2) 2 2" xfId="3043" xr:uid="{48AE5958-E5A9-47DA-97E1-4197200163AB}"/>
    <cellStyle name="9_2007_5YrFcst_Oct07BOD v42 (Capex Schedule v2) 2 2 2" xfId="2555" xr:uid="{79CDECC9-7159-4291-9D3F-8E81E9023B4F}"/>
    <cellStyle name="9_2007_5YrFcst_Oct07BOD v42 (Capex Schedule v2) 2 2 2 2" xfId="4937" xr:uid="{889364D7-F6E9-4FA4-B926-5A0F5D82835A}"/>
    <cellStyle name="9_2007_5YrFcst_Oct07BOD v42 (Capex Schedule v2) 2 2 3" xfId="4689" xr:uid="{14DD8E57-03D6-4958-980C-4880EB559F4F}"/>
    <cellStyle name="9_2007_5YrFcst_Oct07BOD v42 (Capex Schedule v2) 2 3" xfId="3042" xr:uid="{33C4AD3C-25C6-4F14-A4A5-DC2E85D42E3C}"/>
    <cellStyle name="9_2007_5YrFcst_Oct07BOD v42 (Capex Schedule v2) 2 4" xfId="4690" xr:uid="{502D49E0-A2DD-474B-BDEA-83FFBC1228D9}"/>
    <cellStyle name="9_2007_5YrFcst_Oct07BOD v42 (Capex Schedule v2) 3" xfId="3044" xr:uid="{E8A7CFD1-0C0E-4B10-AC32-BD86EA08A5BA}"/>
    <cellStyle name="9_2007_5YrFcst_Oct07BOD v42 (Capex Schedule v2) 3 2" xfId="2553" xr:uid="{55C15DF5-13D3-46A4-99CA-AA0132A92FE8}"/>
    <cellStyle name="9_2007_5YrFcst_Oct07BOD v42 (Capex Schedule v2) 3 2 2" xfId="4938" xr:uid="{5372C9F8-0CD4-4CE6-837A-81C7A45FE69D}"/>
    <cellStyle name="9_2007_5YrFcst_Oct07BOD v42 (Capex Schedule v2) 3 3" xfId="4688" xr:uid="{0D5467DD-FA45-436B-85C7-5BC0B98252CA}"/>
    <cellStyle name="9_2007_5YrFcst_Oct07BOD v42 (Capex Schedule v2) 4" xfId="3041" xr:uid="{60BB709B-3609-4013-899F-9B438D9EDF5E}"/>
    <cellStyle name="9_2007_5YrFcst_Oct07BOD v42 (Capex Schedule v2) 5" xfId="4691" xr:uid="{6A7AF14F-0A95-4937-805D-2111A4EBABA7}"/>
    <cellStyle name="9_2007_5YrFcst_Oct07BOD v42 (Capex Schedule v2)_PROMOTIONS" xfId="3045" xr:uid="{11CCAEF5-00C2-43DF-9487-5A774ABDC31C}"/>
    <cellStyle name="9_2007_5YrFcst_Oct07BOD v42 (Capex Schedule v2)_PROMOTIONS 2" xfId="3046" xr:uid="{243FB86D-62B3-45C6-AF23-B67148666627}"/>
    <cellStyle name="9_2007_5YrFcst_Oct07BOD v42 (Capex Schedule v2)_PROMOTIONS 2 2" xfId="2550" xr:uid="{2EE954DB-ACF8-40FA-9819-5B732BEBDE80}"/>
    <cellStyle name="9_2007_5YrFcst_Oct07BOD v42 (Capex Schedule v2)_PROMOTIONS 2 2 2" xfId="4940" xr:uid="{7C6B65C6-3745-47CA-A6C3-55D6A26FFB79}"/>
    <cellStyle name="9_2007_5YrFcst_Oct07BOD v42 (Capex Schedule v2)_PROMOTIONS 2 3" xfId="4686" xr:uid="{47684E85-EB10-42CF-84B3-E859FB518EA2}"/>
    <cellStyle name="9_2007_5YrFcst_Oct07BOD v42 (Capex Schedule v2)_PROMOTIONS 3" xfId="2552" xr:uid="{DF0EBF17-967F-43F4-B8AB-F0F93A63811A}"/>
    <cellStyle name="9_2007_5YrFcst_Oct07BOD v42 (Capex Schedule v2)_PROMOTIONS 3 2" xfId="4939" xr:uid="{A44EA7AB-FB11-4B16-BAB8-F9347FD9020B}"/>
    <cellStyle name="9_2007_5YrFcst_Oct07BOD v42 (Capex Schedule v2)_PROMOTIONS 4" xfId="4687" xr:uid="{F3F56903-1953-451D-8571-4D3F988CDE6E}"/>
    <cellStyle name="9_2007_5YrFcst_Oct07BOD v42 2" xfId="832" xr:uid="{00000000-0005-0000-0000-00003F030000}"/>
    <cellStyle name="9_2007_5YrFcst_Oct07BOD v42 2 2" xfId="3048" xr:uid="{1834D731-B688-482E-A24B-0286CE2DDC6D}"/>
    <cellStyle name="9_2007_5YrFcst_Oct07BOD v42 2 2 2" xfId="2549" xr:uid="{E0A5B8E4-5837-4033-B44D-83A2EF9B88FD}"/>
    <cellStyle name="9_2007_5YrFcst_Oct07BOD v42 2 2 2 2" xfId="4941" xr:uid="{6D272C8B-2D19-4368-AD38-4768F126D6E9}"/>
    <cellStyle name="9_2007_5YrFcst_Oct07BOD v42 2 2 3" xfId="4684" xr:uid="{DF7E57C4-341D-42C2-8571-2D42DE0FBBF8}"/>
    <cellStyle name="9_2007_5YrFcst_Oct07BOD v42 2 3" xfId="3047" xr:uid="{9F2B0FEA-9DCE-4277-993E-B2FACE259251}"/>
    <cellStyle name="9_2007_5YrFcst_Oct07BOD v42 2 4" xfId="4685" xr:uid="{8D75A68F-ACBF-4A8E-81B8-762A8971EA13}"/>
    <cellStyle name="9_2007_5YrFcst_Oct07BOD v42 3" xfId="833" xr:uid="{00000000-0005-0000-0000-000040030000}"/>
    <cellStyle name="9_2007_5YrFcst_Oct07BOD v42 3 2" xfId="3050" xr:uid="{E4BA824C-97C5-4459-A1FB-7797F4D18017}"/>
    <cellStyle name="9_2007_5YrFcst_Oct07BOD v42 3 2 2" xfId="2548" xr:uid="{E58F3522-9A41-40EC-924D-0EE4191F9090}"/>
    <cellStyle name="9_2007_5YrFcst_Oct07BOD v42 3 2 2 2" xfId="4942" xr:uid="{C6DA3964-C0DC-436F-AC6A-A4D4B2A22D1F}"/>
    <cellStyle name="9_2007_5YrFcst_Oct07BOD v42 3 2 3" xfId="4682" xr:uid="{4908125A-6AB9-4D54-AA8D-FB61803A65DA}"/>
    <cellStyle name="9_2007_5YrFcst_Oct07BOD v42 3 3" xfId="3049" xr:uid="{F6B0736D-D574-423C-8A0C-7B6530485924}"/>
    <cellStyle name="9_2007_5YrFcst_Oct07BOD v42 3 4" xfId="4683" xr:uid="{209BF9AC-ED5D-480A-A85F-7B31D69AF3D8}"/>
    <cellStyle name="9_2007_5YrFcst_Oct07BOD v42 4" xfId="834" xr:uid="{00000000-0005-0000-0000-000041030000}"/>
    <cellStyle name="9_2007_5YrFcst_Oct07BOD v42 4 2" xfId="3052" xr:uid="{1CD8C12A-7EF2-476D-B613-5FD65FA42256}"/>
    <cellStyle name="9_2007_5YrFcst_Oct07BOD v42 4 2 2" xfId="2546" xr:uid="{3AB8FE85-E9D2-4A8D-A842-8CC75DD8E3EF}"/>
    <cellStyle name="9_2007_5YrFcst_Oct07BOD v42 4 2 2 2" xfId="4943" xr:uid="{0229169D-A494-44F9-8F70-0354BD6B1128}"/>
    <cellStyle name="9_2007_5YrFcst_Oct07BOD v42 4 2 3" xfId="4680" xr:uid="{0A39CAC7-C993-4AD2-8D61-03FED1D6E696}"/>
    <cellStyle name="9_2007_5YrFcst_Oct07BOD v42 4 3" xfId="3051" xr:uid="{7DB58114-1B0E-4935-929A-7A68DBFD7E2D}"/>
    <cellStyle name="9_2007_5YrFcst_Oct07BOD v42 4 4" xfId="4681" xr:uid="{E144CF99-FF68-46BE-A97E-D9BAA7770188}"/>
    <cellStyle name="9_2007_5YrFcst_Oct07BOD v42 5" xfId="3053" xr:uid="{8705C6D8-0EE9-4410-85A8-1DE0F215209D}"/>
    <cellStyle name="9_2007_5YrFcst_Oct07BOD v42 5 2" xfId="2544" xr:uid="{29FAF582-80F0-4878-8E9C-F51328BF5899}"/>
    <cellStyle name="9_2007_5YrFcst_Oct07BOD v42 5 2 2" xfId="4944" xr:uid="{9C35A9F2-DB25-4C8B-A599-B30F81DAAC47}"/>
    <cellStyle name="9_2007_5YrFcst_Oct07BOD v42 5 3" xfId="4679" xr:uid="{17ED7737-40C1-47B5-9981-09E71012BEF6}"/>
    <cellStyle name="9_2007_5YrFcst_Oct07BOD v42 6" xfId="3040" xr:uid="{32099693-C76C-4A6E-91A8-EADDEC63F8BA}"/>
    <cellStyle name="9_2007_5YrFcst_Oct07BOD v42 7" xfId="4692" xr:uid="{79CE78C1-A863-485A-8085-BC48B16A1A06}"/>
    <cellStyle name="9_2007_5YrFcst_Oct07BOD v42_PROMOTIONS" xfId="3054" xr:uid="{3A31E460-A085-47FF-9295-FA22CA5E2341}"/>
    <cellStyle name="9_2007_5YrFcst_Oct07BOD v42_PROMOTIONS 2" xfId="3055" xr:uid="{B115B4B7-048E-405E-99AB-4E272CD498CF}"/>
    <cellStyle name="9_2007_5YrFcst_Oct07BOD v42_PROMOTIONS 2 2" xfId="2542" xr:uid="{01E71F6A-5210-4952-8E46-E69A263997CF}"/>
    <cellStyle name="9_2007_5YrFcst_Oct07BOD v42_PROMOTIONS 2 2 2" xfId="4946" xr:uid="{B63234B8-1394-4685-90D7-FF83105FD4C5}"/>
    <cellStyle name="9_2007_5YrFcst_Oct07BOD v42_PROMOTIONS 2 3" xfId="4677" xr:uid="{288915A0-53ED-4323-8CC5-4994CD71841F}"/>
    <cellStyle name="9_2007_5YrFcst_Oct07BOD v42_PROMOTIONS 3" xfId="2543" xr:uid="{2A0A0F3F-FD6F-4412-A225-D5075BD4897D}"/>
    <cellStyle name="9_2007_5YrFcst_Oct07BOD v42_PROMOTIONS 3 2" xfId="4945" xr:uid="{D8BB65C0-3ED2-4871-8874-47D80C13AD31}"/>
    <cellStyle name="9_2007_5YrFcst_Oct07BOD v42_PROMOTIONS 4" xfId="4678" xr:uid="{0E6323BC-58C6-4D0B-AF4F-F9AA376D74EB}"/>
    <cellStyle name="9_2007_5YrFcst_Oct07BOD v46 (Old Fcst)" xfId="835" xr:uid="{00000000-0005-0000-0000-000042030000}"/>
    <cellStyle name="9_2007_5YrFcst_Oct07BOD v46 (Old Fcst) 2" xfId="836" xr:uid="{00000000-0005-0000-0000-000043030000}"/>
    <cellStyle name="9_2007_5YrFcst_Oct07BOD v46 (Old Fcst) 2 2" xfId="3058" xr:uid="{F68929BB-89C6-437A-B5C0-7AB184F1E0AD}"/>
    <cellStyle name="9_2007_5YrFcst_Oct07BOD v46 (Old Fcst) 2 2 2" xfId="2536" xr:uid="{179AC23E-A2D8-48D4-BEEE-2F9EBAB21788}"/>
    <cellStyle name="9_2007_5YrFcst_Oct07BOD v46 (Old Fcst) 2 2 2 2" xfId="4947" xr:uid="{B5D077E4-0176-4AE5-B430-287713755131}"/>
    <cellStyle name="9_2007_5YrFcst_Oct07BOD v46 (Old Fcst) 2 2 3" xfId="4674" xr:uid="{0793DA30-1BC7-4549-8026-23E8EA9A830C}"/>
    <cellStyle name="9_2007_5YrFcst_Oct07BOD v46 (Old Fcst) 2 3" xfId="3057" xr:uid="{009727FC-3E74-47BE-BE87-95D7BA946F4D}"/>
    <cellStyle name="9_2007_5YrFcst_Oct07BOD v46 (Old Fcst) 2 4" xfId="4675" xr:uid="{99010FFD-22B7-45FD-8620-580231901398}"/>
    <cellStyle name="9_2007_5YrFcst_Oct07BOD v46 (Old Fcst) 3" xfId="3059" xr:uid="{0266E250-9BD0-4A73-A0B5-2DA543BB03C9}"/>
    <cellStyle name="9_2007_5YrFcst_Oct07BOD v46 (Old Fcst) 3 2" xfId="2535" xr:uid="{277F3862-EA67-4EF6-8133-D6E878203319}"/>
    <cellStyle name="9_2007_5YrFcst_Oct07BOD v46 (Old Fcst) 3 2 2" xfId="4948" xr:uid="{79D18A43-61B1-4D4D-B0D3-6AEB10439BC7}"/>
    <cellStyle name="9_2007_5YrFcst_Oct07BOD v46 (Old Fcst) 3 3" xfId="4673" xr:uid="{641D82B0-AFAE-45E1-A16B-CF51859BA4A6}"/>
    <cellStyle name="9_2007_5YrFcst_Oct07BOD v46 (Old Fcst) 4" xfId="3056" xr:uid="{D9DBB6C2-007F-4A29-A406-589D5798F114}"/>
    <cellStyle name="9_2007_5YrFcst_Oct07BOD v46 (Old Fcst) 5" xfId="4676" xr:uid="{E4A4C360-1ACA-45A4-9302-9EBB9AC906DC}"/>
    <cellStyle name="9_2007_5YrFcst_Oct07BOD v46 (Old Fcst)_PROMOTIONS" xfId="3060" xr:uid="{DE255459-62FA-47F1-86AB-D32EDF3F0BB5}"/>
    <cellStyle name="9_2007_5YrFcst_Oct07BOD v46 (Old Fcst)_PROMOTIONS 2" xfId="3061" xr:uid="{E0B0A8D9-AE6C-475A-B030-59E4BE99AADF}"/>
    <cellStyle name="9_2007_5YrFcst_Oct07BOD v46 (Old Fcst)_PROMOTIONS 2 2" xfId="2522" xr:uid="{B50824C2-2DC4-4C3E-81AC-346A81E18F85}"/>
    <cellStyle name="9_2007_5YrFcst_Oct07BOD v46 (Old Fcst)_PROMOTIONS 2 2 2" xfId="4950" xr:uid="{3DBAD5D2-5707-4DC6-B2CB-DE4CB5E29EBB}"/>
    <cellStyle name="9_2007_5YrFcst_Oct07BOD v46 (Old Fcst)_PROMOTIONS 2 3" xfId="4671" xr:uid="{BA77FC3A-E528-42EE-A460-81829C3B6720}"/>
    <cellStyle name="9_2007_5YrFcst_Oct07BOD v46 (Old Fcst)_PROMOTIONS 3" xfId="2523" xr:uid="{5F821EED-CD95-4C40-A81B-351F519B5571}"/>
    <cellStyle name="9_2007_5YrFcst_Oct07BOD v46 (Old Fcst)_PROMOTIONS 3 2" xfId="4949" xr:uid="{DBA455A9-479C-413D-A19E-5F5E067BE2DF}"/>
    <cellStyle name="9_2007_5YrFcst_Oct07BOD v46 (Old Fcst)_PROMOTIONS 4" xfId="4672" xr:uid="{CC8B7B97-0840-4280-B508-1F32B5C5A44E}"/>
    <cellStyle name="9_Backup Financials" xfId="837" xr:uid="{00000000-0005-0000-0000-000044030000}"/>
    <cellStyle name="9_Backup Financials 2" xfId="838" xr:uid="{00000000-0005-0000-0000-000045030000}"/>
    <cellStyle name="9_Backup Financials 2 2" xfId="3064" xr:uid="{2424E3AD-46DC-4DFE-BE5A-13A0192DE895}"/>
    <cellStyle name="9_Backup Financials 2 2 2" xfId="2518" xr:uid="{273A21BD-8D32-42B1-B15A-2A65CB4ABE24}"/>
    <cellStyle name="9_Backup Financials 2 2 2 2" xfId="4951" xr:uid="{B006673B-03C4-41ED-8A25-122F576A715C}"/>
    <cellStyle name="9_Backup Financials 2 2 3" xfId="4668" xr:uid="{4D1D0F5F-7F62-4D7B-A1AC-888758E40AA5}"/>
    <cellStyle name="9_Backup Financials 2 3" xfId="3063" xr:uid="{16FA8168-F275-4A63-865A-857DECC4E932}"/>
    <cellStyle name="9_Backup Financials 2 4" xfId="4669" xr:uid="{E3872713-E8A5-4705-9C19-28CCFC4F0B37}"/>
    <cellStyle name="9_Backup Financials 3" xfId="3065" xr:uid="{A7460C4B-B558-4908-A827-2A7806BC4E98}"/>
    <cellStyle name="9_Backup Financials 3 2" xfId="2517" xr:uid="{234647C0-753C-4730-923E-5E8A49B995DA}"/>
    <cellStyle name="9_Backup Financials 3 2 2" xfId="4952" xr:uid="{F5A96113-A807-4008-90BA-26FD648A98D0}"/>
    <cellStyle name="9_Backup Financials 3 3" xfId="4659" xr:uid="{A0E40DD4-D9F4-4AB5-A7E0-984D6C3D7D39}"/>
    <cellStyle name="9_Backup Financials 4" xfId="3062" xr:uid="{516407D1-266A-4E20-AE45-73D03CF7DFDC}"/>
    <cellStyle name="9_Backup Financials 5" xfId="4670" xr:uid="{2206B0EF-1772-449E-B998-1640CD60AB6E}"/>
    <cellStyle name="9_Backup Financials_PROMOTIONS" xfId="3066" xr:uid="{0255FB28-202E-4F09-A219-990C54C05C84}"/>
    <cellStyle name="9_Backup Financials_PROMOTIONS 2" xfId="3067" xr:uid="{50E23235-5ACD-461D-BBC6-2D9F8FD8A835}"/>
    <cellStyle name="9_Backup Financials_PROMOTIONS 2 2" xfId="2514" xr:uid="{3E61CDC2-D791-4007-8688-5B69D306C520}"/>
    <cellStyle name="9_Backup Financials_PROMOTIONS 2 2 2" xfId="4954" xr:uid="{CC3B66C5-C1E0-4C39-BA7B-24D4C40216AF}"/>
    <cellStyle name="9_Backup Financials_PROMOTIONS 2 3" xfId="4657" xr:uid="{10D6E916-8317-4ED5-9DF3-63705DB20892}"/>
    <cellStyle name="9_Backup Financials_PROMOTIONS 3" xfId="2516" xr:uid="{9BF179C1-A5C6-44FB-BE08-068F58B40192}"/>
    <cellStyle name="9_Backup Financials_PROMOTIONS 3 2" xfId="4953" xr:uid="{8733BDE8-DEA4-41E9-A6DE-5FBE7711D5A9}"/>
    <cellStyle name="9_Backup Financials_PROMOTIONS 4" xfId="4658" xr:uid="{0DAEE19B-1705-41BB-886C-9A8A65F32F98}"/>
    <cellStyle name="9_PROMOTIONS" xfId="3068" xr:uid="{2CCE950D-C2B0-4F31-B99B-45D9D3D5E42F}"/>
    <cellStyle name="9_PROMOTIONS 2" xfId="3069" xr:uid="{DE31F5B7-1E71-4226-BCC7-5D7A8C862CAA}"/>
    <cellStyle name="9_PROMOTIONS 2 2" xfId="2512" xr:uid="{B79E067C-74A8-44F7-919A-885693FC39C9}"/>
    <cellStyle name="9_PROMOTIONS 2 2 2" xfId="4956" xr:uid="{F0507049-7725-41D8-89AC-257ADEC1E28E}"/>
    <cellStyle name="9_PROMOTIONS 2 3" xfId="4655" xr:uid="{E7749693-39A0-4D5A-989B-66E5C18B4EEE}"/>
    <cellStyle name="9_PROMOTIONS 3" xfId="2513" xr:uid="{E95085CC-F3BA-480D-8694-C47CC6E525F0}"/>
    <cellStyle name="9_PROMOTIONS 3 2" xfId="4955" xr:uid="{B1A6FBBA-CBB3-4C5E-B352-E36CDCA7D47D}"/>
    <cellStyle name="9_PROMOTIONS 4" xfId="4656" xr:uid="{78E973AF-B11C-4286-B83B-33F97475361F}"/>
    <cellStyle name="a" xfId="839" xr:uid="{00000000-0005-0000-0000-000046030000}"/>
    <cellStyle name="a_2007_5YrFcst_AM v40" xfId="840" xr:uid="{00000000-0005-0000-0000-000047030000}"/>
    <cellStyle name="a_2007_5YrFcst_AM v40 2" xfId="841" xr:uid="{00000000-0005-0000-0000-000048030000}"/>
    <cellStyle name="a_2007_5YrFcst_AM v40_DSR Monthly 2012" xfId="3070" xr:uid="{2FDBF8B1-B9B8-42D9-8A8C-59A087C00B3A}"/>
    <cellStyle name="a_2007_5YrFcst_Mar 08 v47_vBB" xfId="842" xr:uid="{00000000-0005-0000-0000-000049030000}"/>
    <cellStyle name="a_2007_5YrFcst_Mar 08 v47_vBB 2" xfId="843" xr:uid="{00000000-0005-0000-0000-00004A030000}"/>
    <cellStyle name="a_2007_5YrFcst_Mar 08 v47_vBB_DSR Monthly 2012" xfId="3071" xr:uid="{A5F0DD97-13DD-4ADE-8E0D-5D1B27FD8BF4}"/>
    <cellStyle name="a_Backup Financials" xfId="844" xr:uid="{00000000-0005-0000-0000-00004B030000}"/>
    <cellStyle name="ac" xfId="845" xr:uid="{00000000-0005-0000-0000-00004C030000}"/>
    <cellStyle name="Accent1 2" xfId="846" xr:uid="{00000000-0005-0000-0000-00004D030000}"/>
    <cellStyle name="Accent1 2 2" xfId="847" xr:uid="{00000000-0005-0000-0000-00004E030000}"/>
    <cellStyle name="Accent1 3" xfId="848" xr:uid="{00000000-0005-0000-0000-00004F030000}"/>
    <cellStyle name="Accent2 2" xfId="849" xr:uid="{00000000-0005-0000-0000-000050030000}"/>
    <cellStyle name="Accent2 2 2" xfId="850" xr:uid="{00000000-0005-0000-0000-000051030000}"/>
    <cellStyle name="Accent2 3" xfId="851" xr:uid="{00000000-0005-0000-0000-000052030000}"/>
    <cellStyle name="Accent3 2" xfId="852" xr:uid="{00000000-0005-0000-0000-000053030000}"/>
    <cellStyle name="Accent3 2 2" xfId="853" xr:uid="{00000000-0005-0000-0000-000054030000}"/>
    <cellStyle name="Accent3 3" xfId="854" xr:uid="{00000000-0005-0000-0000-000055030000}"/>
    <cellStyle name="Accent4 2" xfId="855" xr:uid="{00000000-0005-0000-0000-000056030000}"/>
    <cellStyle name="Accent4 2 2" xfId="856" xr:uid="{00000000-0005-0000-0000-000057030000}"/>
    <cellStyle name="Accent4 3" xfId="857" xr:uid="{00000000-0005-0000-0000-000058030000}"/>
    <cellStyle name="Accent5 2" xfId="858" xr:uid="{00000000-0005-0000-0000-000059030000}"/>
    <cellStyle name="Accent5 2 2" xfId="859" xr:uid="{00000000-0005-0000-0000-00005A030000}"/>
    <cellStyle name="Accent5 3" xfId="860" xr:uid="{00000000-0005-0000-0000-00005B030000}"/>
    <cellStyle name="Accent6 2" xfId="861" xr:uid="{00000000-0005-0000-0000-00005C030000}"/>
    <cellStyle name="Accent6 2 2" xfId="862" xr:uid="{00000000-0005-0000-0000-00005D030000}"/>
    <cellStyle name="Accent6 3" xfId="863" xr:uid="{00000000-0005-0000-0000-00005E030000}"/>
    <cellStyle name="Acctg" xfId="864" xr:uid="{00000000-0005-0000-0000-00005F030000}"/>
    <cellStyle name="Acctg$" xfId="865" xr:uid="{00000000-0005-0000-0000-000060030000}"/>
    <cellStyle name="active" xfId="866" xr:uid="{00000000-0005-0000-0000-000061030000}"/>
    <cellStyle name="active 2" xfId="867" xr:uid="{00000000-0005-0000-0000-000062030000}"/>
    <cellStyle name="Actual Date" xfId="868" xr:uid="{00000000-0005-0000-0000-000063030000}"/>
    <cellStyle name="Actual Date 2" xfId="3072" xr:uid="{1F647E30-ECBD-42D7-966C-6E537D1CCF0F}"/>
    <cellStyle name="Actual Date 2 2" xfId="4653" xr:uid="{D03950D6-A6B1-48FD-B8D9-DA46228A277D}"/>
    <cellStyle name="Actual Date 3" xfId="4654" xr:uid="{47AF466D-0146-4895-8BA8-27BF7279F119}"/>
    <cellStyle name="ae66" xfId="869" xr:uid="{00000000-0005-0000-0000-000064030000}"/>
    <cellStyle name="AFE" xfId="870" xr:uid="{00000000-0005-0000-0000-000065030000}"/>
    <cellStyle name="al" xfId="871" xr:uid="{00000000-0005-0000-0000-000066030000}"/>
    <cellStyle name="al 2" xfId="872" xr:uid="{00000000-0005-0000-0000-000067030000}"/>
    <cellStyle name="AliciasHeader" xfId="873" xr:uid="{00000000-0005-0000-0000-000068030000}"/>
    <cellStyle name="AliciasHeader 2" xfId="3074" xr:uid="{941CA3C0-2D54-4777-B755-0409DAC18BCC}"/>
    <cellStyle name="AliciasHeader 2 2" xfId="2503" xr:uid="{BA819CCB-D990-4FFB-A6E4-CFA655633E24}"/>
    <cellStyle name="AliciasHeader 2 2 2" xfId="4957" xr:uid="{E32D0BD2-AB91-44C0-A402-38430DCF03B9}"/>
    <cellStyle name="AliciasHeader 2 3" xfId="4647" xr:uid="{2287A724-EFC9-4840-8DEC-C29290E860F7}"/>
    <cellStyle name="AliciasHeader 3" xfId="3073" xr:uid="{056EA92D-7BE5-419E-9699-F60956F5024B}"/>
    <cellStyle name="AliciasHeader 4" xfId="4648" xr:uid="{BB30836A-CBF6-44C6-ACD0-B5BCB8E8AE5F}"/>
    <cellStyle name="amount" xfId="874" xr:uid="{00000000-0005-0000-0000-000069030000}"/>
    <cellStyle name="amount 2" xfId="3076" xr:uid="{21016625-466B-449E-AEEC-1AC829E59EAF}"/>
    <cellStyle name="amount 2 2" xfId="2502" xr:uid="{5A326656-C981-42F8-9E40-6C4D3CA2E5C3}"/>
    <cellStyle name="amount 2 3" xfId="4645" xr:uid="{ACA4662A-52B8-4CA5-9037-41F5D60C08C4}"/>
    <cellStyle name="amount 3" xfId="3075" xr:uid="{52FDB5C0-5975-42E7-B7E5-29C1E32112D1}"/>
    <cellStyle name="amount 4" xfId="4646" xr:uid="{44942CE6-6F3B-4088-A0D8-A4FB54AD40AA}"/>
    <cellStyle name="Ann'l_Incr" xfId="875" xr:uid="{00000000-0005-0000-0000-00006A030000}"/>
    <cellStyle name="args.style" xfId="876" xr:uid="{00000000-0005-0000-0000-00006B030000}"/>
    <cellStyle name="Arial 10" xfId="877" xr:uid="{00000000-0005-0000-0000-00006C030000}"/>
    <cellStyle name="Arial 12" xfId="878" xr:uid="{00000000-0005-0000-0000-00006D030000}"/>
    <cellStyle name="ArialNormal" xfId="879" xr:uid="{00000000-0005-0000-0000-00006E030000}"/>
    <cellStyle name="ArialNormal 2" xfId="3077" xr:uid="{7167A6EE-F7E6-4571-8E5D-22DDC93C9BBC}"/>
    <cellStyle name="ArialNormal 2 2" xfId="4643" xr:uid="{E181E5B5-DE0D-4A8C-981B-7BB1764E98B2}"/>
    <cellStyle name="ArialNormal 3" xfId="4644" xr:uid="{49938818-BCF2-46AA-A526-0582A3DEE976}"/>
    <cellStyle name="Ariel 7 pt. plain" xfId="880" xr:uid="{00000000-0005-0000-0000-00006F030000}"/>
    <cellStyle name="Array" xfId="881" xr:uid="{00000000-0005-0000-0000-000070030000}"/>
    <cellStyle name="Array 2" xfId="3079" xr:uid="{C762930D-64A9-49B7-9EE8-734B4F56D6AF}"/>
    <cellStyle name="Array 2 2" xfId="2498" xr:uid="{7DFBACF7-7C27-4721-A96F-BCC832CBD7D3}"/>
    <cellStyle name="Array 3" xfId="3078" xr:uid="{A34E750E-C25F-40CA-8BD7-3F2CD40E4EB8}"/>
    <cellStyle name="Array 4" xfId="2499" xr:uid="{A6536FD9-279A-44FD-9C7D-2031CB30547E}"/>
    <cellStyle name="Array Enter" xfId="882" xr:uid="{00000000-0005-0000-0000-000071030000}"/>
    <cellStyle name="Array Enter 2" xfId="3081" xr:uid="{13837EB7-E741-45C1-AD88-133BCD3B78AD}"/>
    <cellStyle name="Array Enter 2 2" xfId="2496" xr:uid="{B17E0663-AE47-4FB2-85F4-042697A3F742}"/>
    <cellStyle name="Array Enter 3" xfId="3080" xr:uid="{13282245-422F-46EA-A1B8-8D6DDD6C388A}"/>
    <cellStyle name="Array Enter 4" xfId="2497" xr:uid="{8D493F2A-99F1-4CE2-8C74-ED4A22B47A75}"/>
    <cellStyle name="Array_Armenia proposed DS Price-list and Filuet prices19 Dec 2011" xfId="3082" xr:uid="{07288A08-FE76-48EF-93FE-17B509A23B2C}"/>
    <cellStyle name="ÄÞ¸¶ [0]_´ëÇü" xfId="883" xr:uid="{00000000-0005-0000-0000-000072030000}"/>
    <cellStyle name="b" xfId="884" xr:uid="{00000000-0005-0000-0000-000073030000}"/>
    <cellStyle name="b_2007_5YrFcst_AM v40" xfId="885" xr:uid="{00000000-0005-0000-0000-000074030000}"/>
    <cellStyle name="b_2007_5YrFcst_AM v40 2" xfId="886" xr:uid="{00000000-0005-0000-0000-000075030000}"/>
    <cellStyle name="b_2007_5YrFcst_AM v40_DSR Monthly 2012" xfId="3083" xr:uid="{05ED8441-DA62-4EB7-8BE9-C34B4B7E1246}"/>
    <cellStyle name="b_2007_5YrFcst_Mar 08 v47_vBB" xfId="887" xr:uid="{00000000-0005-0000-0000-000076030000}"/>
    <cellStyle name="b_2007_5YrFcst_Mar 08 v47_vBB 2" xfId="888" xr:uid="{00000000-0005-0000-0000-000077030000}"/>
    <cellStyle name="b_2007_5YrFcst_Mar 08 v47_vBB_DSR Monthly 2012" xfId="3084" xr:uid="{B3DE596F-38C1-4939-AAE7-C7EA54F00F06}"/>
    <cellStyle name="b_Backup Financials" xfId="889" xr:uid="{00000000-0005-0000-0000-000078030000}"/>
    <cellStyle name="b0" xfId="890" xr:uid="{00000000-0005-0000-0000-000079030000}"/>
    <cellStyle name="b0 2" xfId="891" xr:uid="{00000000-0005-0000-0000-00007A030000}"/>
    <cellStyle name="b0_Kyrgsystan Importer PL" xfId="3085" xr:uid="{AB043473-3FB9-4091-B257-9E8D5391392C}"/>
    <cellStyle name="b1" xfId="892" xr:uid="{00000000-0005-0000-0000-00007B030000}"/>
    <cellStyle name="b1 2" xfId="893" xr:uid="{00000000-0005-0000-0000-00007C030000}"/>
    <cellStyle name="b1 2 2" xfId="3086" xr:uid="{9B1EE83D-2626-4A2A-B28F-3B6E48AAC0E8}"/>
    <cellStyle name="b1 2 2 2" xfId="2484" xr:uid="{D73359A5-0BE5-4167-9845-5E4B74433CF7}"/>
    <cellStyle name="b1 2 3" xfId="2494" xr:uid="{359B01AF-B03A-4ED9-8071-BAC3041D5531}"/>
    <cellStyle name="b1 3" xfId="3087" xr:uid="{2FBA4974-175E-413E-A409-55A91C1D5B35}"/>
    <cellStyle name="b1 3 2" xfId="2483" xr:uid="{AAB4DAFE-AFA5-4A7D-B986-114BC5C20574}"/>
    <cellStyle name="b1 4" xfId="2495" xr:uid="{46BB275D-BDC2-4842-A9CF-5B371971B28C}"/>
    <cellStyle name="b1_Kyrgsystan Importer PL" xfId="3088" xr:uid="{87AC9579-3709-4319-897B-7FC43ABE0E49}"/>
    <cellStyle name="b2" xfId="894" xr:uid="{00000000-0005-0000-0000-00007D030000}"/>
    <cellStyle name="b3" xfId="895" xr:uid="{00000000-0005-0000-0000-00007E030000}"/>
    <cellStyle name="b3 2" xfId="896" xr:uid="{00000000-0005-0000-0000-00007F030000}"/>
    <cellStyle name="b3_Kyrgsystan Importer PL" xfId="3089" xr:uid="{72FC5482-A711-4C50-A5CB-8E34798FD140}"/>
    <cellStyle name="b4" xfId="897" xr:uid="{00000000-0005-0000-0000-000080030000}"/>
    <cellStyle name="b4 2" xfId="898" xr:uid="{00000000-0005-0000-0000-000081030000}"/>
    <cellStyle name="b4_Kyrgsystan Importer PL" xfId="3090" xr:uid="{3AA40594-13B8-49E5-9D5D-8406EE1CD14A}"/>
    <cellStyle name="Bad 2" xfId="899" xr:uid="{00000000-0005-0000-0000-000082030000}"/>
    <cellStyle name="Bad 2 2" xfId="900" xr:uid="{00000000-0005-0000-0000-000083030000}"/>
    <cellStyle name="Bad 3" xfId="901" xr:uid="{00000000-0005-0000-0000-000084030000}"/>
    <cellStyle name="Black" xfId="902" xr:uid="{00000000-0005-0000-0000-000085030000}"/>
    <cellStyle name="Black 2" xfId="903" xr:uid="{00000000-0005-0000-0000-000086030000}"/>
    <cellStyle name="Black Days" xfId="904" xr:uid="{00000000-0005-0000-0000-000087030000}"/>
    <cellStyle name="Black Decimal" xfId="905" xr:uid="{00000000-0005-0000-0000-000088030000}"/>
    <cellStyle name="Black Dollar" xfId="906" xr:uid="{00000000-0005-0000-0000-000089030000}"/>
    <cellStyle name="Black Dollar 2" xfId="3092" xr:uid="{D977BC65-F9BD-48C6-B58D-44ADBDB57DCD}"/>
    <cellStyle name="Black Dollar 3" xfId="3091" xr:uid="{E523FCDF-1DE9-46E3-B611-C49934ECBBD9}"/>
    <cellStyle name="Black EPS" xfId="907" xr:uid="{00000000-0005-0000-0000-00008A030000}"/>
    <cellStyle name="Black Percent" xfId="908" xr:uid="{00000000-0005-0000-0000-00008B030000}"/>
    <cellStyle name="Black Percent2" xfId="909" xr:uid="{00000000-0005-0000-0000-00008C030000}"/>
    <cellStyle name="Black Times" xfId="910" xr:uid="{00000000-0005-0000-0000-00008D030000}"/>
    <cellStyle name="Black Times Two Deci" xfId="911" xr:uid="{00000000-0005-0000-0000-00008E030000}"/>
    <cellStyle name="Black Times Two Deci2" xfId="912" xr:uid="{00000000-0005-0000-0000-00008F030000}"/>
    <cellStyle name="Black Times_322705_1" xfId="913" xr:uid="{00000000-0005-0000-0000-000090030000}"/>
    <cellStyle name="Black Times2" xfId="914" xr:uid="{00000000-0005-0000-0000-000091030000}"/>
    <cellStyle name="Black_2007_5YrFcst_AM v34 (Country SG&amp;A Update and Financial Back Up)" xfId="915" xr:uid="{00000000-0005-0000-0000-000092030000}"/>
    <cellStyle name="BlackStrike" xfId="916" xr:uid="{00000000-0005-0000-0000-000093030000}"/>
    <cellStyle name="BlackText" xfId="917" xr:uid="{00000000-0005-0000-0000-000094030000}"/>
    <cellStyle name="blank" xfId="918" xr:uid="{00000000-0005-0000-0000-000095030000}"/>
    <cellStyle name="Blank [$]" xfId="919" xr:uid="{00000000-0005-0000-0000-000096030000}"/>
    <cellStyle name="Blank [$] 2" xfId="920" xr:uid="{00000000-0005-0000-0000-000097030000}"/>
    <cellStyle name="Blank [%]" xfId="921" xr:uid="{00000000-0005-0000-0000-000098030000}"/>
    <cellStyle name="Blank [%] 2" xfId="922" xr:uid="{00000000-0005-0000-0000-000099030000}"/>
    <cellStyle name="Blank [,]" xfId="923" xr:uid="{00000000-0005-0000-0000-00009A030000}"/>
    <cellStyle name="Blank [,] 2" xfId="924" xr:uid="{00000000-0005-0000-0000-00009B030000}"/>
    <cellStyle name="Blank [1$]" xfId="925" xr:uid="{00000000-0005-0000-0000-00009C030000}"/>
    <cellStyle name="Blank [1$] 2" xfId="926" xr:uid="{00000000-0005-0000-0000-00009D030000}"/>
    <cellStyle name="Blank [1%]" xfId="927" xr:uid="{00000000-0005-0000-0000-00009E030000}"/>
    <cellStyle name="Blank [1%] 2" xfId="928" xr:uid="{00000000-0005-0000-0000-00009F030000}"/>
    <cellStyle name="Blank [1,]" xfId="929" xr:uid="{00000000-0005-0000-0000-0000A0030000}"/>
    <cellStyle name="Blank [1,] 2" xfId="930" xr:uid="{00000000-0005-0000-0000-0000A1030000}"/>
    <cellStyle name="Blank [2$]" xfId="931" xr:uid="{00000000-0005-0000-0000-0000A2030000}"/>
    <cellStyle name="Blank [2$] 2" xfId="932" xr:uid="{00000000-0005-0000-0000-0000A3030000}"/>
    <cellStyle name="Blank [2%]" xfId="933" xr:uid="{00000000-0005-0000-0000-0000A4030000}"/>
    <cellStyle name="Blank [2%] 2" xfId="934" xr:uid="{00000000-0005-0000-0000-0000A5030000}"/>
    <cellStyle name="Blank [2,]" xfId="935" xr:uid="{00000000-0005-0000-0000-0000A6030000}"/>
    <cellStyle name="Blank [2,] 2" xfId="936" xr:uid="{00000000-0005-0000-0000-0000A7030000}"/>
    <cellStyle name="Blank Out" xfId="937" xr:uid="{00000000-0005-0000-0000-0000A8030000}"/>
    <cellStyle name="BldUnd - Style3" xfId="938" xr:uid="{00000000-0005-0000-0000-0000A9030000}"/>
    <cellStyle name="BldUnd - Style3 2" xfId="939" xr:uid="{00000000-0005-0000-0000-0000AA030000}"/>
    <cellStyle name="BldUnd - Style3_Armenia_EApricing_020912" xfId="3102" xr:uid="{A09BC0DE-F879-4415-AD58-64BB9D584816}"/>
    <cellStyle name="Blue" xfId="940" xr:uid="{00000000-0005-0000-0000-0000AB030000}"/>
    <cellStyle name="Blue Decimal" xfId="941" xr:uid="{00000000-0005-0000-0000-0000AC030000}"/>
    <cellStyle name="Blue Dollar" xfId="942" xr:uid="{00000000-0005-0000-0000-0000AD030000}"/>
    <cellStyle name="Blue EPS" xfId="943" xr:uid="{00000000-0005-0000-0000-0000AE030000}"/>
    <cellStyle name="blue shading" xfId="944" xr:uid="{00000000-0005-0000-0000-0000AF030000}"/>
    <cellStyle name="blue shading 2" xfId="3108" xr:uid="{27DDA4F5-985D-4CFA-8163-8CE3EFCC123A}"/>
    <cellStyle name="Blue Text" xfId="945" xr:uid="{00000000-0005-0000-0000-0000B0030000}"/>
    <cellStyle name="Blue Title" xfId="946" xr:uid="{00000000-0005-0000-0000-0000B1030000}"/>
    <cellStyle name="Blue Title 2" xfId="947" xr:uid="{00000000-0005-0000-0000-0000B2030000}"/>
    <cellStyle name="Blue Zero Deci" xfId="948" xr:uid="{00000000-0005-0000-0000-0000B3030000}"/>
    <cellStyle name="Blue_2007_5YrFcst_AM v40" xfId="949" xr:uid="{00000000-0005-0000-0000-0000B4030000}"/>
    <cellStyle name="bluenodec" xfId="950" xr:uid="{00000000-0005-0000-0000-0000B5030000}"/>
    <cellStyle name="bluepercent" xfId="951" xr:uid="{00000000-0005-0000-0000-0000B6030000}"/>
    <cellStyle name="bn0" xfId="952" xr:uid="{00000000-0005-0000-0000-0000B7030000}"/>
    <cellStyle name="Body" xfId="953" xr:uid="{00000000-0005-0000-0000-0000B8030000}"/>
    <cellStyle name="Body text" xfId="954" xr:uid="{00000000-0005-0000-0000-0000B9030000}"/>
    <cellStyle name="Body_$Dollars" xfId="955" xr:uid="{00000000-0005-0000-0000-0000BA030000}"/>
    <cellStyle name="bold" xfId="956" xr:uid="{00000000-0005-0000-0000-0000BB030000}"/>
    <cellStyle name="Bold - Style2" xfId="957" xr:uid="{00000000-0005-0000-0000-0000BC030000}"/>
    <cellStyle name="Bold - Style2 2" xfId="958" xr:uid="{00000000-0005-0000-0000-0000BD030000}"/>
    <cellStyle name="Bold - Style2_Armenia_EApricing_020912" xfId="3114" xr:uid="{A643B1E2-8095-4FC6-A7CB-AD4B92CB5D05}"/>
    <cellStyle name="Bold/Border" xfId="959" xr:uid="{00000000-0005-0000-0000-0000BE030000}"/>
    <cellStyle name="Bold/Border 2" xfId="3115" xr:uid="{B24EACC3-C318-4B86-A203-8373BB90D2B9}"/>
    <cellStyle name="Bold/Border 2 2" xfId="2454" xr:uid="{9D8D4AB7-D4E8-400D-A8A6-C20DDF3F7742}"/>
    <cellStyle name="Bold/Border 3" xfId="2455" xr:uid="{C99C2AD1-6A5A-4311-B7F3-D06B3605D311}"/>
    <cellStyle name="bold_2007_5YrFcst_AM v40" xfId="960" xr:uid="{00000000-0005-0000-0000-0000BF030000}"/>
    <cellStyle name="BoldText" xfId="961" xr:uid="{00000000-0005-0000-0000-0000C0030000}"/>
    <cellStyle name="Bom" xfId="962" xr:uid="{00000000-0005-0000-0000-0000C1030000}"/>
    <cellStyle name="Border" xfId="963" xr:uid="{00000000-0005-0000-0000-0000C2030000}"/>
    <cellStyle name="Border 2" xfId="3117" xr:uid="{E8626732-ECD9-4E98-A527-FF4E19976A1A}"/>
    <cellStyle name="Border 3" xfId="3116" xr:uid="{7FF37803-91EF-4CBC-ADD2-00CF96EBF9C6}"/>
    <cellStyle name="Border Heavy" xfId="964" xr:uid="{00000000-0005-0000-0000-0000C3030000}"/>
    <cellStyle name="Border Heavy 2" xfId="965" xr:uid="{00000000-0005-0000-0000-0000C4030000}"/>
    <cellStyle name="Border Heavy 2 2" xfId="3120" xr:uid="{EAB44920-315B-44DF-A6E7-18DABF79E5FC}"/>
    <cellStyle name="Border Heavy 2 2 2" xfId="4960" xr:uid="{7EE1A5FD-7AA6-460A-924A-80BB6A08D210}"/>
    <cellStyle name="Border Heavy 2 3" xfId="3119" xr:uid="{062347B1-2DBA-4CF1-B1B6-D36B9E42CC91}"/>
    <cellStyle name="Border Heavy 2 3 2" xfId="4959" xr:uid="{B6C9407C-2B32-42A9-AFC6-FEAE6D9F0026}"/>
    <cellStyle name="Border Heavy 3" xfId="3121" xr:uid="{71064B0C-80FB-4358-A752-D6B8DE980CB1}"/>
    <cellStyle name="Border Heavy 3 2" xfId="4961" xr:uid="{BEA4977E-447A-4239-9BC8-4F72EE3EF5B5}"/>
    <cellStyle name="Border Heavy 4" xfId="3118" xr:uid="{A08FF2AA-296D-4179-8294-0D8D83802BB3}"/>
    <cellStyle name="Border Heavy 4 2" xfId="4958" xr:uid="{8EC1DBFF-97EC-4F41-B8BD-831F2C866C36}"/>
    <cellStyle name="Border Thin" xfId="966" xr:uid="{00000000-0005-0000-0000-0000C5030000}"/>
    <cellStyle name="Border Thin 2" xfId="967" xr:uid="{00000000-0005-0000-0000-0000C6030000}"/>
    <cellStyle name="Border Thin 2 2" xfId="2450" xr:uid="{2D3E6D52-2AB4-4136-8A51-0C0E6537C782}"/>
    <cellStyle name="Border Thin 3" xfId="2451" xr:uid="{A3C0AC1E-4BA6-413E-9212-7D9F4DF6C5E2}"/>
    <cellStyle name="Border Thing" xfId="968" xr:uid="{00000000-0005-0000-0000-0000C7030000}"/>
    <cellStyle name="Border_Armenia proposed DS Price-list and Filuet prices19 Dec 2011" xfId="3122" xr:uid="{A13421C2-07AE-4BD1-A9E2-D75AE77C9A8D}"/>
    <cellStyle name="Bottom bold border" xfId="969" xr:uid="{00000000-0005-0000-0000-0000C8030000}"/>
    <cellStyle name="Bottom bold border 2" xfId="3124" xr:uid="{18F50577-EB99-4D1A-966C-1944430337F7}"/>
    <cellStyle name="Bottom bold border 2 2" xfId="4963" xr:uid="{AB8EBE79-FC76-4101-9851-D667F94C298A}"/>
    <cellStyle name="Bottom bold border 3" xfId="3123" xr:uid="{E357DBD8-2996-472B-B1AB-F09DD9CE2164}"/>
    <cellStyle name="Bottom bold border 3 2" xfId="4962" xr:uid="{25A48EF2-6847-4B78-BF8E-A3B2BE742CF8}"/>
    <cellStyle name="Bottom Line" xfId="970" xr:uid="{00000000-0005-0000-0000-0000C9030000}"/>
    <cellStyle name="Bottom Line 2" xfId="971" xr:uid="{00000000-0005-0000-0000-0000CA030000}"/>
    <cellStyle name="Bottom Line 2 2" xfId="3127" xr:uid="{7B05D9CE-BECD-4333-9CFF-5E7574F7067E}"/>
    <cellStyle name="Bottom Line 2 3" xfId="3126" xr:uid="{A936DE5D-A802-4093-88A0-EE8B8CA3EBCF}"/>
    <cellStyle name="Bottom Line 3" xfId="3128" xr:uid="{D281F5C6-D44D-44EC-9753-B3E646CACBD9}"/>
    <cellStyle name="Bottom Line 4" xfId="3125" xr:uid="{E9CB2333-B750-491F-9A47-C5CE554003FE}"/>
    <cellStyle name="Bottom single border" xfId="972" xr:uid="{00000000-0005-0000-0000-0000CB030000}"/>
    <cellStyle name="Bottom single border 2" xfId="3129" xr:uid="{6410A4E8-019E-49E3-AD10-A97C5DA3115D}"/>
    <cellStyle name="Bottom single border 2 2" xfId="2446" xr:uid="{F3159153-E168-48A6-864F-39C0806D1D2A}"/>
    <cellStyle name="Bottom single border 3" xfId="2447" xr:uid="{F8065A9D-817F-436F-8C9E-90728951D285}"/>
    <cellStyle name="brad" xfId="973" xr:uid="{00000000-0005-0000-0000-0000CC030000}"/>
    <cellStyle name="Breadcrumb" xfId="974" xr:uid="{00000000-0005-0000-0000-0000CD030000}"/>
    <cellStyle name="Breadcrumb 2" xfId="3131" xr:uid="{91663B66-0BDA-49B2-902F-79F94F48C90D}"/>
    <cellStyle name="Breadcrumb 3" xfId="3130" xr:uid="{26CDA217-E159-414B-BD1C-C082E81FCFE4}"/>
    <cellStyle name="British Pound" xfId="975" xr:uid="{00000000-0005-0000-0000-0000CE030000}"/>
    <cellStyle name="British Pound 2" xfId="3132" xr:uid="{9757A19C-DEC8-4D76-9A3B-618E676478B6}"/>
    <cellStyle name="Buena" xfId="976" xr:uid="{00000000-0005-0000-0000-0000CF030000}"/>
    <cellStyle name="Bullet" xfId="977" xr:uid="{00000000-0005-0000-0000-0000D0030000}"/>
    <cellStyle name="c" xfId="978" xr:uid="{00000000-0005-0000-0000-0000D1030000}"/>
    <cellStyle name="c_2007_5YrFcst_AM v40" xfId="979" xr:uid="{00000000-0005-0000-0000-0000D2030000}"/>
    <cellStyle name="c_2007_5YrFcst_AM v40 2" xfId="980" xr:uid="{00000000-0005-0000-0000-0000D3030000}"/>
    <cellStyle name="c_2007_5YrFcst_AM v40_DSR Monthly 2012" xfId="3135" xr:uid="{3B9DFF21-D7E4-49BD-8C2C-46B8703D40BA}"/>
    <cellStyle name="c_2007_5YrFcst_Mar 08 v47_vBB" xfId="981" xr:uid="{00000000-0005-0000-0000-0000D4030000}"/>
    <cellStyle name="c_2007_5YrFcst_Mar 08 v47_vBB 2" xfId="982" xr:uid="{00000000-0005-0000-0000-0000D5030000}"/>
    <cellStyle name="c_2007_5YrFcst_Mar 08 v47_vBB_DSR Monthly 2012" xfId="3136" xr:uid="{B9BE46A9-FC65-4E19-99C7-EC55343D164E}"/>
    <cellStyle name="c_AAT Bank Model 10.29.2004v11" xfId="983" xr:uid="{00000000-0005-0000-0000-0000D6030000}"/>
    <cellStyle name="c_AAT Bank Model 10.29.2004v11 2" xfId="3138" xr:uid="{08DDF24B-03C8-4D0E-B0C7-7F492DDE52CD}"/>
    <cellStyle name="c_AAT Bank Model 10.29.2004v11 2 2" xfId="4965" xr:uid="{D33F4BE0-164C-4BB6-BDA2-9C17E3F26630}"/>
    <cellStyle name="c_AAT Bank Model 10.29.2004v11 3" xfId="3137" xr:uid="{414B3A83-09CF-4C8C-B1BB-DF1517E283D1}"/>
    <cellStyle name="c_AAT Bank Model 10.29.2004v11 3 2" xfId="4964" xr:uid="{2C58FC5F-D1B3-4B44-A116-AA0D2A2F9882}"/>
    <cellStyle name="c_AAT Bank Model 10.29.2004v11_2007_5YrFcst_AM v40" xfId="984" xr:uid="{00000000-0005-0000-0000-0000D7030000}"/>
    <cellStyle name="c_AAT Bank Model 10.29.2004v11_2007_5YrFcst_AM v40 2" xfId="3140" xr:uid="{CA635A79-A060-49DC-B75F-CA7085FD53A5}"/>
    <cellStyle name="c_AAT Bank Model 10.29.2004v11_2007_5YrFcst_AM v40 2 2" xfId="4967" xr:uid="{34B3536E-2045-4CD2-B2F1-1340335A313C}"/>
    <cellStyle name="c_AAT Bank Model 10.29.2004v11_2007_5YrFcst_AM v40 3" xfId="3139" xr:uid="{38412C7E-CB37-4E55-959D-9FBD39C439E3}"/>
    <cellStyle name="c_AAT Bank Model 10.29.2004v11_2007_5YrFcst_AM v40 3 2" xfId="4966" xr:uid="{E3ECF614-BAA9-4D16-8BBA-5D1196ADB3FF}"/>
    <cellStyle name="c_AAT Bank Model 10.29.2004v11_2007_5YrFcst_v35" xfId="985" xr:uid="{00000000-0005-0000-0000-0000D8030000}"/>
    <cellStyle name="c_AAT Bank Model 10.29.2004v11_2007_5YrFcst_v35 2" xfId="3142" xr:uid="{7183D9E2-A9B7-46CB-AC8E-D8CC9EA41A2C}"/>
    <cellStyle name="c_AAT Bank Model 10.29.2004v11_2007_5YrFcst_v35 2 2" xfId="4969" xr:uid="{4F333B2F-0424-4E6F-8EC9-622206F69AE7}"/>
    <cellStyle name="c_AAT Bank Model 10.29.2004v11_2007_5YrFcst_v35 3" xfId="3141" xr:uid="{B502879D-5FE8-420A-85D5-F7C77085D39F}"/>
    <cellStyle name="c_AAT Bank Model 10.29.2004v11_2007_5YrFcst_v35 3 2" xfId="4968" xr:uid="{286454D3-4B66-4E35-AF0E-CAC3DE7C2443}"/>
    <cellStyle name="c_AAT Bank Model 10.29.2004v11_Armenia proposed DS Price-list and Filuet prices19 Dec 2011" xfId="3143" xr:uid="{F31690E7-DC9E-4F6D-B550-9E6FA760F31D}"/>
    <cellStyle name="c_AAT Bank Model 10.29.2004v11_Armenia proposed DS Price-list and Filuet prices19 Dec 2011 2" xfId="3144" xr:uid="{ACF41F67-9924-4696-AC7F-8A4652558F9E}"/>
    <cellStyle name="c_AAT Bank Model 10.29.2004v11_Armenia proposed DS Price-list and Filuet prices19 Dec 2011 2 2" xfId="4971" xr:uid="{7F5FB27E-3A25-492B-B8A1-0E5B93D09B17}"/>
    <cellStyle name="c_AAT Bank Model 10.29.2004v11_Armenia proposed DS Price-list and Filuet prices19 Dec 2011 3" xfId="4970" xr:uid="{DEF624C7-31B3-4527-8116-14C1C9A97417}"/>
    <cellStyle name="c_AAT Bank Model 10.29.2004v11_Armenia proposed DS Price-list and Filuet prices19 Dec 2011_KYRG Importer price calculation" xfId="3145" xr:uid="{BE3FB8F7-C758-400C-B5A8-9AA97420C22D}"/>
    <cellStyle name="c_AAT Bank Model 10.29.2004v11_Armenia proposed DS Price-list and Filuet prices19 Dec 2011_KYRG Importer price calculation 2" xfId="3146" xr:uid="{1819B40A-CA5E-49E2-9523-6AF8CE354D74}"/>
    <cellStyle name="c_AAT Bank Model 10.29.2004v11_Armenia proposed DS Price-list and Filuet prices19 Dec 2011_KYRG Importer price calculation 2 2" xfId="4973" xr:uid="{1687EF0B-B07B-41AE-BBDE-817C49AF6E0F}"/>
    <cellStyle name="c_AAT Bank Model 10.29.2004v11_Armenia proposed DS Price-list and Filuet prices19 Dec 2011_KYRG Importer price calculation 3" xfId="4972" xr:uid="{06CAE8B0-DB35-4B2A-BC6F-9E8AEDD1B613}"/>
    <cellStyle name="c_AAT Bank Model 10.29.2004v11_Backup Financials" xfId="986" xr:uid="{00000000-0005-0000-0000-0000D9030000}"/>
    <cellStyle name="c_AAT Bank Model 10.29.2004v11_Backup Financials 2" xfId="3148" xr:uid="{A23CF06B-3499-406A-BB4A-2C895C1BC351}"/>
    <cellStyle name="c_AAT Bank Model 10.29.2004v11_Backup Financials 2 2" xfId="4975" xr:uid="{DFD244D9-5AEB-4DA5-B8ED-004F16503BCB}"/>
    <cellStyle name="c_AAT Bank Model 10.29.2004v11_Backup Financials 3" xfId="3147" xr:uid="{D17C7CE9-5C36-4D4B-A0D2-678B8A1E79BF}"/>
    <cellStyle name="c_AAT Bank Model 10.29.2004v11_Backup Financials 3 2" xfId="4974" xr:uid="{266DB381-8689-4BFB-82AF-B79F9748369D}"/>
    <cellStyle name="c_AAT Bank Model 10.29.2004v11_KYRG NIP Pricing proposal v2" xfId="3149" xr:uid="{1159368C-4B63-4145-9BD0-74E2A508835C}"/>
    <cellStyle name="c_AAT Bank Model 10.29.2004v11_KYRG NIP Pricing proposal v2 2" xfId="3150" xr:uid="{D72E589E-FDA6-49FD-B776-8D2634915196}"/>
    <cellStyle name="c_AAT Bank Model 10.29.2004v11_KYRG NIP Pricing proposal v2 2 2" xfId="4977" xr:uid="{FCFB76A9-3699-4827-9C74-7FC3E57A41A6}"/>
    <cellStyle name="c_AAT Bank Model 10.29.2004v11_KYRG NIP Pricing proposal v2 3" xfId="4976" xr:uid="{26F7A823-BA08-44CC-8CE3-9B34D988780A}"/>
    <cellStyle name="c_AAT Bank Model 10.29.2004v11_KYRG NIP Pricing proposal v2_KYRG Importer price calculation" xfId="3151" xr:uid="{C82A20FE-D10B-4669-B39A-F96B320A31FF}"/>
    <cellStyle name="c_AAT Bank Model 10.29.2004v11_KYRG NIP Pricing proposal v2_KYRG Importer price calculation 2" xfId="3152" xr:uid="{8D1380E0-3CA7-4E1F-B548-7146C68EBA27}"/>
    <cellStyle name="c_AAT Bank Model 10.29.2004v11_KYRG NIP Pricing proposal v2_KYRG Importer price calculation 2 2" xfId="4979" xr:uid="{E270E76B-FFE7-4EF6-8367-9C0103D91FE4}"/>
    <cellStyle name="c_AAT Bank Model 10.29.2004v11_KYRG NIP Pricing proposal v2_KYRG Importer price calculation 3" xfId="4978" xr:uid="{62D6A608-6AB0-4929-9990-CC72B834617B}"/>
    <cellStyle name="c_AAT Bank Model 10.29.2004v11_Kyrgsystan Importer PL" xfId="3153" xr:uid="{49047BD8-D6AB-4A6F-82CD-6872AAC96579}"/>
    <cellStyle name="c_AAT Bank Model 10.29.2004v11_Kyrgsystan Importer PL 2" xfId="3154" xr:uid="{A320DC66-E482-417B-8CC7-42706A608583}"/>
    <cellStyle name="c_AAT Bank Model 10.29.2004v11_Kyrgsystan Importer PL 2 2" xfId="4981" xr:uid="{FD8FED72-9DAB-470E-97F8-DF54612BA33F}"/>
    <cellStyle name="c_AAT Bank Model 10.29.2004v11_Kyrgsystan Importer PL 3" xfId="4980" xr:uid="{889F4B08-1C31-4D38-8FA9-3C80A3B3FFCE}"/>
    <cellStyle name="c_AAT Bank Model 10.29.2004v11_Kyrgsystan Importer PL_KYRG Importer price calculation" xfId="3155" xr:uid="{0B34D901-D833-4E99-B603-F151419E1DBB}"/>
    <cellStyle name="c_AAT Bank Model 10.29.2004v11_Kyrgsystan Importer PL_KYRG Importer price calculation 2" xfId="3156" xr:uid="{AF96304C-5725-41FC-87A4-511C62DC7E84}"/>
    <cellStyle name="c_AAT Bank Model 10.29.2004v11_Kyrgsystan Importer PL_KYRG Importer price calculation 2 2" xfId="4983" xr:uid="{72F29FAC-4219-4026-A145-93694A230E5A}"/>
    <cellStyle name="c_AAT Bank Model 10.29.2004v11_Kyrgsystan Importer PL_KYRG Importer price calculation 3" xfId="4982" xr:uid="{87FF25C0-739A-4F59-83AE-D51541DB312E}"/>
    <cellStyle name="c_AAT Bank Model 10.29.2004v11_Kyrgyzstan PAR RSM v.5" xfId="3157" xr:uid="{6841AADE-D0F8-4842-ACA8-24DDDF65B5CC}"/>
    <cellStyle name="c_AAT Bank Model 10.29.2004v11_Kyrgyzstan PAR RSM v.5 2" xfId="3158" xr:uid="{98C44AC6-9685-4D69-B964-5A691110021C}"/>
    <cellStyle name="c_AAT Bank Model 10.29.2004v11_Kyrgyzstan PAR RSM v.5 2 2" xfId="4985" xr:uid="{7A519CC7-A009-4A6B-B2F8-261FB8880C10}"/>
    <cellStyle name="c_AAT Bank Model 10.29.2004v11_Kyrgyzstan PAR RSM v.5 3" xfId="4984" xr:uid="{3968CF7F-338A-47FF-81CB-AC21662C0B79}"/>
    <cellStyle name="c_AAT Bank Model 10.29.2004v11_Kyrgyzstan PAR RSM v.5_KYRG Importer price calculation" xfId="3159" xr:uid="{E46DF16F-1D4F-4799-A8B9-625949093E53}"/>
    <cellStyle name="c_AAT Bank Model 10.29.2004v11_Kyrgyzstan PAR RSM v.5_KYRG Importer price calculation 2" xfId="3160" xr:uid="{829D065C-54F2-4051-9B26-1F389F039D57}"/>
    <cellStyle name="c_AAT Bank Model 10.29.2004v11_Kyrgyzstan PAR RSM v.5_KYRG Importer price calculation 2 2" xfId="4987" xr:uid="{18BEB07A-4F60-4599-805C-D253800A97BF}"/>
    <cellStyle name="c_AAT Bank Model 10.29.2004v11_Kyrgyzstan PAR RSM v.5_KYRG Importer price calculation 3" xfId="4986" xr:uid="{184A726A-5DF7-4287-94D0-729B33BF643A}"/>
    <cellStyle name="c_AAT Bank Model 10.29.2004v11_Xl0000044" xfId="3161" xr:uid="{038CD469-D079-469C-85CB-F969F2783E49}"/>
    <cellStyle name="c_AAT Bank Model 10.29.2004v11_Xl0000044 2" xfId="3162" xr:uid="{ACD19FEE-35D8-4CD2-9366-62716F08B697}"/>
    <cellStyle name="c_AAT Bank Model 10.29.2004v11_Xl0000044 2 2" xfId="4989" xr:uid="{EAB8C7BA-1F5B-4FDD-8549-114EA24D66EE}"/>
    <cellStyle name="c_AAT Bank Model 10.29.2004v11_Xl0000044 3" xfId="4988" xr:uid="{C52E9F18-A4F8-479A-A42C-56292571C85F}"/>
    <cellStyle name="c_AAT Bank Model 10.29.2004v11_Xl0000044_KYRG Importer price calculation" xfId="3163" xr:uid="{9807410C-F62F-4611-AD91-38ED606E5C8F}"/>
    <cellStyle name="c_AAT Bank Model 10.29.2004v11_Xl0000044_KYRG Importer price calculation 2" xfId="3164" xr:uid="{864CA9EC-E048-41C0-B0D3-1686F33895F5}"/>
    <cellStyle name="c_AAT Bank Model 10.29.2004v11_Xl0000044_KYRG Importer price calculation 2 2" xfId="4991" xr:uid="{292630BD-E85C-43A0-AA0C-5F384672AEB4}"/>
    <cellStyle name="c_AAT Bank Model 10.29.2004v11_Xl0000044_KYRG Importer price calculation 3" xfId="4990" xr:uid="{2DB6B6E1-1574-4157-B8B2-98DC905D8907}"/>
    <cellStyle name="c_Araraquara 2b" xfId="987" xr:uid="{00000000-0005-0000-0000-0000DA030000}"/>
    <cellStyle name="c_Araraquara 2b_2007_5YrFcst_AM v40" xfId="988" xr:uid="{00000000-0005-0000-0000-0000DB030000}"/>
    <cellStyle name="c_Araraquara 2b_2007_5YrFcst_AM v40 2" xfId="989" xr:uid="{00000000-0005-0000-0000-0000DC030000}"/>
    <cellStyle name="c_Araraquara 2b_2007_5YrFcst_AM v40_DSR Monthly 2012" xfId="3165" xr:uid="{38489D63-DF1A-455E-9388-BDAD227842E2}"/>
    <cellStyle name="c_Araraquara 2b_2007_5YrFcst_Mar 08 v47_vBB" xfId="990" xr:uid="{00000000-0005-0000-0000-0000DD030000}"/>
    <cellStyle name="c_Araraquara 2b_2007_5YrFcst_Mar 08 v47_vBB 2" xfId="991" xr:uid="{00000000-0005-0000-0000-0000DE030000}"/>
    <cellStyle name="c_Araraquara 2b_2007_5YrFcst_Mar 08 v47_vBB_DSR Monthly 2012" xfId="3166" xr:uid="{9F98B5BF-ED2C-4984-88DD-8004B4F31B68}"/>
    <cellStyle name="c_Araraquara 2b_Armenia proposed DS Price-list and Filuet prices19 Dec 2011" xfId="3167" xr:uid="{9F3EA7F3-D2FD-4A80-9014-5C005B4E81A8}"/>
    <cellStyle name="c_Araraquara 2b_Armenia proposed DS Price-list and Filuet prices19 Dec 2011_KYRG Importer price calculation" xfId="3168" xr:uid="{1581621C-E332-4670-9826-0ADA3972EFC9}"/>
    <cellStyle name="c_Araraquara 2b_Backup Financials" xfId="992" xr:uid="{00000000-0005-0000-0000-0000DF030000}"/>
    <cellStyle name="c_Araraquara 2b_KYRG NIP Pricing proposal v2" xfId="3169" xr:uid="{C3E37E83-A511-461B-B706-8682E78461DD}"/>
    <cellStyle name="c_Araraquara 2b_KYRG NIP Pricing proposal v2_KYRG Importer price calculation" xfId="3170" xr:uid="{B2F1924B-0983-4ECA-B072-6D31BC37A97D}"/>
    <cellStyle name="c_Araraquara 2b_Kyrgsystan Importer PL" xfId="3171" xr:uid="{48C06C1C-8BDA-46B2-BA8C-69914DE68BA3}"/>
    <cellStyle name="c_Araraquara 2b_Kyrgsystan Importer PL_KYRG Importer price calculation" xfId="3172" xr:uid="{8648A977-8253-49E1-BDC1-4EDBC9B9141A}"/>
    <cellStyle name="c_Araraquara 2b_Kyrgyzstan PAR RSM v.5" xfId="3173" xr:uid="{5809E112-5A90-4BBB-84C9-01706F3435EB}"/>
    <cellStyle name="c_Araraquara 2b_Kyrgyzstan PAR RSM v.5_KYRG Importer price calculation" xfId="3174" xr:uid="{A82DE49D-D336-4A2C-9B95-2A09BC21B1CF}"/>
    <cellStyle name="c_Araraquara 2b_Xl0000044" xfId="3175" xr:uid="{47D52A6F-CB29-4F4A-B9F2-AABF4E427283}"/>
    <cellStyle name="c_Araraquara 2b_Xl0000044_KYRG Importer price calculation" xfId="3176" xr:uid="{2001803D-1D8F-431D-A91A-EA4DA4E6BB9D}"/>
    <cellStyle name="c_Backup Financials" xfId="993" xr:uid="{00000000-0005-0000-0000-0000E0030000}"/>
    <cellStyle name="Ç¥ÁØ_´ëÇü" xfId="994" xr:uid="{00000000-0005-0000-0000-0000E1030000}"/>
    <cellStyle name="c0" xfId="995" xr:uid="{00000000-0005-0000-0000-0000E2030000}"/>
    <cellStyle name="c0'" xfId="996" xr:uid="{00000000-0005-0000-0000-0000E3030000}"/>
    <cellStyle name="c0-" xfId="997" xr:uid="{00000000-0005-0000-0000-0000E4030000}"/>
    <cellStyle name="'c0" xfId="998" xr:uid="{00000000-0005-0000-0000-0000E5030000}"/>
    <cellStyle name="c0\" xfId="999" xr:uid="{00000000-0005-0000-0000-0000E6030000}"/>
    <cellStyle name="c0]" xfId="1000" xr:uid="{00000000-0005-0000-0000-0000E7030000}"/>
    <cellStyle name="c0'_2007_5YrFcst_AM v40" xfId="1001" xr:uid="{00000000-0005-0000-0000-0000E8030000}"/>
    <cellStyle name="c0-_2007_5YrFcst_AM v40" xfId="1002" xr:uid="{00000000-0005-0000-0000-0000E9030000}"/>
    <cellStyle name="'c0_2007_5YrFcst_AM v40" xfId="1003" xr:uid="{00000000-0005-0000-0000-0000EA030000}"/>
    <cellStyle name="c0'_2007_5YrFcst_AM v40 2" xfId="1004" xr:uid="{00000000-0005-0000-0000-0000EB030000}"/>
    <cellStyle name="c0-_2007_5YrFcst_AM v40 2" xfId="1005" xr:uid="{00000000-0005-0000-0000-0000EC030000}"/>
    <cellStyle name="'c0_2007_5YrFcst_AM v40 2" xfId="1006" xr:uid="{00000000-0005-0000-0000-0000ED030000}"/>
    <cellStyle name="c0'_2007_5YrFcst_AM v40 3" xfId="1007" xr:uid="{00000000-0005-0000-0000-0000EE030000}"/>
    <cellStyle name="c0-_2007_5YrFcst_AM v40 3" xfId="1008" xr:uid="{00000000-0005-0000-0000-0000EF030000}"/>
    <cellStyle name="'c0_2007_5YrFcst_AM v40 3" xfId="1009" xr:uid="{00000000-0005-0000-0000-0000F0030000}"/>
    <cellStyle name="c0'_2007_5YrFcst_AM v40 4" xfId="1010" xr:uid="{00000000-0005-0000-0000-0000F1030000}"/>
    <cellStyle name="c0-_2007_5YrFcst_AM v40 4" xfId="1011" xr:uid="{00000000-0005-0000-0000-0000F2030000}"/>
    <cellStyle name="'c0_2007_5YrFcst_AM v40 4" xfId="1012" xr:uid="{00000000-0005-0000-0000-0000F3030000}"/>
    <cellStyle name="c0'_2007_5YrFcst_AM v40_DSR Monthly 2012" xfId="3177" xr:uid="{4CA1F7FD-C48E-41DE-A3BA-BF6B2045A357}"/>
    <cellStyle name="c0-_2007_5YrFcst_AM v40_DSR Monthly 2012" xfId="3178" xr:uid="{086A9309-5719-4AAC-858C-16C046BBA4BE}"/>
    <cellStyle name="'c0_2007_5YrFcst_AM v40_DSR Monthly 2012" xfId="3179" xr:uid="{9EF4C2F7-CAFE-4E39-9848-8ECC25E710D2}"/>
    <cellStyle name="c0'_2007_5YrFcst_Mar 08 v47_vBB" xfId="1013" xr:uid="{00000000-0005-0000-0000-0000F4030000}"/>
    <cellStyle name="c0-_2007_5YrFcst_Mar 08 v47_vBB" xfId="1014" xr:uid="{00000000-0005-0000-0000-0000F5030000}"/>
    <cellStyle name="'c0_2007_5YrFcst_Mar 08 v47_vBB" xfId="1015" xr:uid="{00000000-0005-0000-0000-0000F6030000}"/>
    <cellStyle name="c0'_2007_5YrFcst_Mar 08 v47_vBB 2" xfId="1016" xr:uid="{00000000-0005-0000-0000-0000F7030000}"/>
    <cellStyle name="c0-_2007_5YrFcst_Mar 08 v47_vBB 2" xfId="1017" xr:uid="{00000000-0005-0000-0000-0000F8030000}"/>
    <cellStyle name="'c0_2007_5YrFcst_Mar 08 v47_vBB 2" xfId="1018" xr:uid="{00000000-0005-0000-0000-0000F9030000}"/>
    <cellStyle name="c0'_2007_5YrFcst_Mar 08 v47_vBB 3" xfId="1019" xr:uid="{00000000-0005-0000-0000-0000FA030000}"/>
    <cellStyle name="c0-_2007_5YrFcst_Mar 08 v47_vBB 3" xfId="1020" xr:uid="{00000000-0005-0000-0000-0000FB030000}"/>
    <cellStyle name="'c0_2007_5YrFcst_Mar 08 v47_vBB 3" xfId="1021" xr:uid="{00000000-0005-0000-0000-0000FC030000}"/>
    <cellStyle name="c0'_2007_5YrFcst_Mar 08 v47_vBB 4" xfId="1022" xr:uid="{00000000-0005-0000-0000-0000FD030000}"/>
    <cellStyle name="c0-_2007_5YrFcst_Mar 08 v47_vBB 4" xfId="1023" xr:uid="{00000000-0005-0000-0000-0000FE030000}"/>
    <cellStyle name="'c0_2007_5YrFcst_Mar 08 v47_vBB 4" xfId="1024" xr:uid="{00000000-0005-0000-0000-0000FF030000}"/>
    <cellStyle name="c0'_2007_5YrFcst_Mar 08 v47_vBB_DSR Monthly 2012" xfId="3180" xr:uid="{546A0C90-1935-4372-9018-1E7066E0F0FC}"/>
    <cellStyle name="c0-_2007_5YrFcst_Mar 08 v47_vBB_DSR Monthly 2012" xfId="3181" xr:uid="{5E571499-5B27-4F9D-AA5C-AE08957F3458}"/>
    <cellStyle name="'c0_2007_5YrFcst_Mar 08 v47_vBB_DSR Monthly 2012" xfId="3182" xr:uid="{DB9AA30F-0379-48C6-A8A3-C1F299642E67}"/>
    <cellStyle name="c0_Araraquara 2b" xfId="1025" xr:uid="{00000000-0005-0000-0000-000000040000}"/>
    <cellStyle name="c0'_Backup Financials" xfId="1026" xr:uid="{00000000-0005-0000-0000-000001040000}"/>
    <cellStyle name="c0-_Backup Financials" xfId="1027" xr:uid="{00000000-0005-0000-0000-000002040000}"/>
    <cellStyle name="'c0_Backup Financials" xfId="1028" xr:uid="{00000000-0005-0000-0000-000003040000}"/>
    <cellStyle name="c0_test7a" xfId="1029" xr:uid="{00000000-0005-0000-0000-000004040000}"/>
    <cellStyle name="c09" xfId="1030" xr:uid="{00000000-0005-0000-0000-000005040000}"/>
    <cellStyle name="c09 2" xfId="3184" xr:uid="{B3AB76F0-7DD9-4680-9928-2D48379139AA}"/>
    <cellStyle name="c09 3" xfId="3183" xr:uid="{6BDF5FFA-302C-472B-8F3C-6560B58A6F35}"/>
    <cellStyle name="c1" xfId="1031" xr:uid="{00000000-0005-0000-0000-000006040000}"/>
    <cellStyle name="c1 2" xfId="1032" xr:uid="{00000000-0005-0000-0000-000007040000}"/>
    <cellStyle name="c2" xfId="1033" xr:uid="{00000000-0005-0000-0000-000008040000}"/>
    <cellStyle name="c2 2" xfId="1034" xr:uid="{00000000-0005-0000-0000-000009040000}"/>
    <cellStyle name="c22" xfId="1035" xr:uid="{00000000-0005-0000-0000-00000A040000}"/>
    <cellStyle name="c23" xfId="1036" xr:uid="{00000000-0005-0000-0000-00000B040000}"/>
    <cellStyle name="c2x" xfId="1037" xr:uid="{00000000-0005-0000-0000-00000C040000}"/>
    <cellStyle name="c3" xfId="1038" xr:uid="{00000000-0005-0000-0000-00000D040000}"/>
    <cellStyle name="c3 2" xfId="1039" xr:uid="{00000000-0005-0000-0000-00000E040000}"/>
    <cellStyle name="c9" xfId="1040" xr:uid="{00000000-0005-0000-0000-00000F040000}"/>
    <cellStyle name="Calc Currency (0)" xfId="1041" xr:uid="{00000000-0005-0000-0000-000010040000}"/>
    <cellStyle name="Calc Currency (0) 2" xfId="1042" xr:uid="{00000000-0005-0000-0000-000011040000}"/>
    <cellStyle name="Calc Currency (0)_Armenia_EApricing_020912" xfId="3185" xr:uid="{F5A61AFA-B04F-414E-9D1A-3F111FF6F154}"/>
    <cellStyle name="Calc Currency (2)" xfId="1043" xr:uid="{00000000-0005-0000-0000-000012040000}"/>
    <cellStyle name="Calc Currency (2) 2" xfId="1044" xr:uid="{00000000-0005-0000-0000-000013040000}"/>
    <cellStyle name="Calc Currency (2)_Armenia_EApricing_020912" xfId="3186" xr:uid="{76E05293-C377-42E8-B3C0-54401D1644D4}"/>
    <cellStyle name="Calc Percent (0)" xfId="1045" xr:uid="{00000000-0005-0000-0000-000014040000}"/>
    <cellStyle name="Calc Percent (0) 2" xfId="1046" xr:uid="{00000000-0005-0000-0000-000015040000}"/>
    <cellStyle name="Calc Percent (0)_Armenia_EApricing_020912" xfId="3187" xr:uid="{46FBE1D7-4193-4950-B325-70A1F81542AD}"/>
    <cellStyle name="Calc Percent (1)" xfId="1047" xr:uid="{00000000-0005-0000-0000-000016040000}"/>
    <cellStyle name="Calc Percent (1) 2" xfId="1048" xr:uid="{00000000-0005-0000-0000-000017040000}"/>
    <cellStyle name="Calc Percent (1)_Armenia_EApricing_020912" xfId="3188" xr:uid="{C016907D-C807-4503-AA00-44632B0B0B44}"/>
    <cellStyle name="Calc Percent (2)" xfId="1049" xr:uid="{00000000-0005-0000-0000-000018040000}"/>
    <cellStyle name="Calc Percent (2) 2" xfId="1050" xr:uid="{00000000-0005-0000-0000-000019040000}"/>
    <cellStyle name="Calc Percent (2)_Armenia_EApricing_020912" xfId="3189" xr:uid="{CDC5C575-D533-4CDB-9CBA-44217F291716}"/>
    <cellStyle name="Calc Units (0)" xfId="1051" xr:uid="{00000000-0005-0000-0000-00001A040000}"/>
    <cellStyle name="Calc Units (0) 2" xfId="1052" xr:uid="{00000000-0005-0000-0000-00001B040000}"/>
    <cellStyle name="Calc Units (0)_Armenia_EApricing_020912" xfId="3190" xr:uid="{B4337D86-DE2B-4D00-836E-37B80AEAA62D}"/>
    <cellStyle name="Calc Units (1)" xfId="1053" xr:uid="{00000000-0005-0000-0000-00001C040000}"/>
    <cellStyle name="Calc Units (1) 2" xfId="1054" xr:uid="{00000000-0005-0000-0000-00001D040000}"/>
    <cellStyle name="Calc Units (1)_Armenia_EApricing_020912" xfId="3191" xr:uid="{7F22D024-F71D-4A90-9BE3-A2D1653D64F0}"/>
    <cellStyle name="Calc Units (2)" xfId="1055" xr:uid="{00000000-0005-0000-0000-00001E040000}"/>
    <cellStyle name="Calc Units (2) 2" xfId="1056" xr:uid="{00000000-0005-0000-0000-00001F040000}"/>
    <cellStyle name="Calc Units (2)_Armenia_EApricing_020912" xfId="3192" xr:uid="{287FBAA6-F916-4F89-BFCC-4B473B869BDD}"/>
    <cellStyle name="Calcolo" xfId="3193" xr:uid="{BAFFA94F-7413-4DB2-9F6D-9F8E152167A7}"/>
    <cellStyle name="Calcolo 2" xfId="3194" xr:uid="{6DDDFB97-6AEC-4913-A99A-0597451EAF53}"/>
    <cellStyle name="Calcolo 2 2" xfId="4993" xr:uid="{1031C651-A417-452B-A369-06068B168F61}"/>
    <cellStyle name="Calcolo 2 3" xfId="4610" xr:uid="{D6D75D98-CDFC-4B6A-A750-57F88C51BB9C}"/>
    <cellStyle name="Calcolo 3" xfId="4992" xr:uid="{20D11BCA-3E1C-4E80-A8B0-19BEF67D3A6D}"/>
    <cellStyle name="Calcolo 4" xfId="4611" xr:uid="{C042222D-F0AF-4F64-935C-DF340FC91D07}"/>
    <cellStyle name="Calculation 2" xfId="1057" xr:uid="{00000000-0005-0000-0000-000020040000}"/>
    <cellStyle name="Calculation 2 2" xfId="1058" xr:uid="{00000000-0005-0000-0000-000021040000}"/>
    <cellStyle name="Calculation 2 2 2" xfId="3195" xr:uid="{0482125B-7A04-4CD9-A30E-A8E83A98A0C0}"/>
    <cellStyle name="Calculation 2 2 3" xfId="4608" xr:uid="{33DE5ABD-BB37-4139-BE13-F42481D952C3}"/>
    <cellStyle name="Calculation 2 3" xfId="4994" xr:uid="{62FA292D-B078-43EC-B3FF-B45A413AAF7F}"/>
    <cellStyle name="Calculation 2 4" xfId="4609" xr:uid="{A12E451F-C570-43D5-9FEC-B9D686E0359D}"/>
    <cellStyle name="Calculation 3" xfId="1059" xr:uid="{00000000-0005-0000-0000-000022040000}"/>
    <cellStyle name="Cálculo" xfId="1060" xr:uid="{00000000-0005-0000-0000-000023040000}"/>
    <cellStyle name="Cálculo 2" xfId="3196" xr:uid="{82DDB14C-B4D5-47E8-82AD-5AE0159799E4}"/>
    <cellStyle name="Cálculo 2 2" xfId="4996" xr:uid="{E6261445-5282-4519-8297-B1553388089B}"/>
    <cellStyle name="Cálculo 2 3" xfId="4606" xr:uid="{729F12F0-263B-4F7D-A97D-9509AAF1F7DE}"/>
    <cellStyle name="Cálculo 3" xfId="4995" xr:uid="{A14C1AC0-037C-4107-A77F-2698ED9DD2B5}"/>
    <cellStyle name="Cálculo 4" xfId="4607" xr:uid="{CEB1EF89-062A-4F46-A857-927DDBD56C22}"/>
    <cellStyle name="caps 0.00" xfId="1061" xr:uid="{00000000-0005-0000-0000-000024040000}"/>
    <cellStyle name="caps 0.00 2" xfId="3197" xr:uid="{957B5435-FFA1-437F-BD5B-D33AFC1FB2ED}"/>
    <cellStyle name="caps 0.00 2 2" xfId="2372" xr:uid="{113AE9E9-A323-4A07-93B0-F662BE73D4ED}"/>
    <cellStyle name="caps 0.00 3" xfId="2373" xr:uid="{AFD715B8-1B67-4D97-9776-29352C7F5DC2}"/>
    <cellStyle name="capsdate" xfId="1062" xr:uid="{00000000-0005-0000-0000-000025040000}"/>
    <cellStyle name="Case" xfId="1063" xr:uid="{00000000-0005-0000-0000-000026040000}"/>
    <cellStyle name="Case 2" xfId="1064" xr:uid="{00000000-0005-0000-0000-000027040000}"/>
    <cellStyle name="Cash Flow Statement" xfId="1065" xr:uid="{00000000-0005-0000-0000-000028040000}"/>
    <cellStyle name="category" xfId="1066" xr:uid="{00000000-0005-0000-0000-000029040000}"/>
    <cellStyle name="Category Name" xfId="1067" xr:uid="{00000000-0005-0000-0000-00002A040000}"/>
    <cellStyle name="Category Name 2" xfId="3199" xr:uid="{CC00CD57-4F3E-40C5-98FA-811CCA2AFDA0}"/>
    <cellStyle name="Category Name 2 2" xfId="2371" xr:uid="{66E97DEF-2E8B-4798-BF50-4C3A73080A74}"/>
    <cellStyle name="Category Name 2 2 2" xfId="4997" xr:uid="{338D4594-8C4A-4B51-B9E3-9FC41382F074}"/>
    <cellStyle name="Category Name 2 3" xfId="4604" xr:uid="{8E3D80BC-1A6C-4761-9EA9-8D010F62304F}"/>
    <cellStyle name="Category Name 3" xfId="3198" xr:uid="{3870BE4C-3DBC-45F8-B0F5-FB6162EB97C4}"/>
    <cellStyle name="Category Name 4" xfId="4605" xr:uid="{7BF72BFB-3E62-4465-B69F-4AB3A3F5D4A4}"/>
    <cellStyle name="cc2" xfId="1068" xr:uid="{00000000-0005-0000-0000-00002B040000}"/>
    <cellStyle name="cc2 2" xfId="3200" xr:uid="{A5F8DAE2-4F9B-4C37-AA1E-1A0BFACDD39B}"/>
    <cellStyle name="cc2 2 2" xfId="2369" xr:uid="{797ABD6F-1651-4BB7-8A9D-5AB1A70C12DF}"/>
    <cellStyle name="cc2 3" xfId="2370" xr:uid="{A02F7462-6FBF-482B-B678-E205E5B3DE82}"/>
    <cellStyle name="Celda de comprobación" xfId="1069" xr:uid="{00000000-0005-0000-0000-00002C040000}"/>
    <cellStyle name="Celda vinculada" xfId="1070" xr:uid="{00000000-0005-0000-0000-00002D040000}"/>
    <cellStyle name="Cella collegata" xfId="3201" xr:uid="{6CFB17A3-4A30-4FCF-BFB5-380B4245A866}"/>
    <cellStyle name="Cella da controllare" xfId="3202" xr:uid="{26C3A626-5465-4FB9-AA15-67DFBA652BDF}"/>
    <cellStyle name="Célula de Verificação" xfId="1071" xr:uid="{00000000-0005-0000-0000-00002E040000}"/>
    <cellStyle name="Célula Vinculada" xfId="1072" xr:uid="{00000000-0005-0000-0000-00002F040000}"/>
    <cellStyle name="Center - Style5" xfId="1073" xr:uid="{00000000-0005-0000-0000-000030040000}"/>
    <cellStyle name="Center - Style5 2" xfId="1074" xr:uid="{00000000-0005-0000-0000-000031040000}"/>
    <cellStyle name="Center - Style5 2 2" xfId="2363" xr:uid="{7DF47A85-1C8B-4D45-9FB6-7E68815C8C34}"/>
    <cellStyle name="Center - Style5 3" xfId="2364" xr:uid="{C52389DC-3965-4CC0-91FA-E5B464B52FCF}"/>
    <cellStyle name="Center - Style5_Armenia_EApricing_020912" xfId="3203" xr:uid="{EF94B6EB-5006-44C8-BF43-D30883F1324A}"/>
    <cellStyle name="Centered Heading" xfId="1075" xr:uid="{00000000-0005-0000-0000-000032040000}"/>
    <cellStyle name="Chart Fonts" xfId="1076" xr:uid="{00000000-0005-0000-0000-000033040000}"/>
    <cellStyle name="ChartingText" xfId="1077" xr:uid="{00000000-0005-0000-0000-000034040000}"/>
    <cellStyle name="Check Cell 2" xfId="1078" xr:uid="{00000000-0005-0000-0000-000035040000}"/>
    <cellStyle name="Check Cell 2 2" xfId="1079" xr:uid="{00000000-0005-0000-0000-000036040000}"/>
    <cellStyle name="Check Cell 3" xfId="1080" xr:uid="{00000000-0005-0000-0000-000037040000}"/>
    <cellStyle name="Clean" xfId="1081" xr:uid="{00000000-0005-0000-0000-000038040000}"/>
    <cellStyle name="co" xfId="1082" xr:uid="{00000000-0005-0000-0000-000039040000}"/>
    <cellStyle name="Code" xfId="1083" xr:uid="{00000000-0005-0000-0000-00003A040000}"/>
    <cellStyle name="Code Section" xfId="1084" xr:uid="{00000000-0005-0000-0000-00003B040000}"/>
    <cellStyle name="Code Section 2" xfId="1085" xr:uid="{00000000-0005-0000-0000-00003C040000}"/>
    <cellStyle name="Code Section 2 2" xfId="3206" xr:uid="{127C90D6-4B06-464B-8001-B3CFD4F65D22}"/>
    <cellStyle name="Code Section 2 2 2" xfId="2360" xr:uid="{ADFC3FF7-8A92-4424-A3E0-89EA6ADC2373}"/>
    <cellStyle name="Code Section 2 3" xfId="3205" xr:uid="{5C5157F5-2DEF-41BB-A8E0-806471D140D9}"/>
    <cellStyle name="Code Section 2 4" xfId="2361" xr:uid="{66410CFF-CCE6-4F48-B0D5-C04D958CBAD3}"/>
    <cellStyle name="Code Section 3" xfId="3207" xr:uid="{7352628F-1324-4795-BE67-7E8261E6A70E}"/>
    <cellStyle name="Code Section 3 2" xfId="2359" xr:uid="{96DEDE9E-0F1C-4E16-A620-44987722EE95}"/>
    <cellStyle name="Code Section 4" xfId="3204" xr:uid="{51179FAE-418C-4CEB-8508-258FD95BA6B2}"/>
    <cellStyle name="Code Section 5" xfId="2362" xr:uid="{DA16A3F8-A761-48DB-904E-BAB747AF6BA7}"/>
    <cellStyle name="Code_2007_5YrFcst_AM v40" xfId="1086" xr:uid="{00000000-0005-0000-0000-00003D040000}"/>
    <cellStyle name="Coimma" xfId="1087" xr:uid="{00000000-0005-0000-0000-00003E040000}"/>
    <cellStyle name="Cokmma" xfId="1088" xr:uid="{00000000-0005-0000-0000-00003F040000}"/>
    <cellStyle name="Cokmma 2" xfId="2358" xr:uid="{871C8F7F-32D2-4B3F-A813-F86F980850D2}"/>
    <cellStyle name="COL HEADINGS" xfId="1089" xr:uid="{00000000-0005-0000-0000-000040040000}"/>
    <cellStyle name="COL HEADINGS 2" xfId="3208" xr:uid="{BC166581-FCAF-4A8C-850A-7B9C0E282806}"/>
    <cellStyle name="COL HEADINGS 2 2" xfId="2356" xr:uid="{D4C372A9-73A6-4894-AAB7-C3BA45510E29}"/>
    <cellStyle name="COL HEADINGS 3" xfId="2357" xr:uid="{EB73E268-E9C4-44BF-BE94-2BBD333CA0A1}"/>
    <cellStyle name="ColHeading" xfId="1090" xr:uid="{00000000-0005-0000-0000-000041040000}"/>
    <cellStyle name="colheadleft" xfId="1091" xr:uid="{00000000-0005-0000-0000-000042040000}"/>
    <cellStyle name="colheadleft 2" xfId="3209" xr:uid="{AB76B8B0-CD18-4681-B01D-808E35BE6C84}"/>
    <cellStyle name="colheadright" xfId="1092" xr:uid="{00000000-0005-0000-0000-000043040000}"/>
    <cellStyle name="colheadright 2" xfId="3210" xr:uid="{C449D567-3565-4D8F-8A69-0099D3EB1C66}"/>
    <cellStyle name="colheadright 2 2" xfId="2354" xr:uid="{2017F35C-8C48-49A6-BF1C-D745CB0F5DAB}"/>
    <cellStyle name="colheadright 3" xfId="2355" xr:uid="{55F9CA4B-3835-4A9B-A27A-BDE017396FC9}"/>
    <cellStyle name="Collegamento ipertestuale" xfId="1093" xr:uid="{00000000-0005-0000-0000-000044040000}"/>
    <cellStyle name="Collegamento ipertestuale 2" xfId="3211" xr:uid="{B715F20C-4576-4FA0-92D4-58E281100566}"/>
    <cellStyle name="Collegamento ipertestuale 3" xfId="3212" xr:uid="{A41B653C-4B9C-4F96-B21A-47CF41A61297}"/>
    <cellStyle name="Collegamento ipertestuale_Armenia PAR inputs_ v1 16.01.12 from Karen" xfId="3213" xr:uid="{C45CF1AC-29B4-4F1C-AABA-808843FE06AF}"/>
    <cellStyle name="Color" xfId="1094" xr:uid="{00000000-0005-0000-0000-000045040000}"/>
    <cellStyle name="Color 2" xfId="3215" xr:uid="{51724DD4-0719-45B5-99EC-1A3B4F1A9374}"/>
    <cellStyle name="Color 3" xfId="3214" xr:uid="{E85BCD13-39BD-4206-A364-2C332FF0B450}"/>
    <cellStyle name="Colore 1" xfId="3216" xr:uid="{402E9C95-7A82-44D3-BE06-DD0695FDA8D2}"/>
    <cellStyle name="Colore 2" xfId="3217" xr:uid="{C3330E40-6984-47FD-AB20-E5FE2089A8A7}"/>
    <cellStyle name="Colore 3" xfId="3218" xr:uid="{3C2586E3-A63D-4AA1-8385-BEB0748B25FC}"/>
    <cellStyle name="Colore 4" xfId="3219" xr:uid="{C632A179-FCAC-4589-A0F8-6020CE092133}"/>
    <cellStyle name="Colore 5" xfId="3220" xr:uid="{5CF4A0E7-3804-439E-A6C8-6C4A1F6F040C}"/>
    <cellStyle name="Colore 6" xfId="3221" xr:uid="{7494C62C-8A96-4C00-AA7F-E0BE5336F6A8}"/>
    <cellStyle name="Column Head" xfId="1095" xr:uid="{00000000-0005-0000-0000-000046040000}"/>
    <cellStyle name="Column Headings" xfId="1096" xr:uid="{00000000-0005-0000-0000-000047040000}"/>
    <cellStyle name="Column_Title" xfId="1097" xr:uid="{00000000-0005-0000-0000-000048040000}"/>
    <cellStyle name="column2Date" xfId="1098" xr:uid="{00000000-0005-0000-0000-000049040000}"/>
    <cellStyle name="column2Date 2" xfId="1099" xr:uid="{00000000-0005-0000-0000-00004A040000}"/>
    <cellStyle name="column2Date 2 2" xfId="3222" xr:uid="{8DB30651-44D4-4978-9083-CD7F20ACCDA8}"/>
    <cellStyle name="column2Date 2 2 2" xfId="2347" xr:uid="{197E257B-1380-4BDE-8AB8-548F65E57696}"/>
    <cellStyle name="column2Date 2 3" xfId="2348" xr:uid="{7BF57583-3928-42FD-813A-250B04BCE04D}"/>
    <cellStyle name="column2Date 3" xfId="3223" xr:uid="{F1F758EA-FA18-40D4-96B6-8642F425A2F0}"/>
    <cellStyle name="column2Date 3 2" xfId="2346" xr:uid="{18E63D62-AC7B-4355-951F-6F4E67BBE655}"/>
    <cellStyle name="column2Date 4" xfId="2349" xr:uid="{71EFDF88-3C30-4170-AC38-AA02CED8A5C5}"/>
    <cellStyle name="ColumnHeaderNormal" xfId="1100" xr:uid="{00000000-0005-0000-0000-00004B040000}"/>
    <cellStyle name="Coma" xfId="1101" xr:uid="{00000000-0005-0000-0000-00004C040000}"/>
    <cellStyle name="Comma" xfId="1102" builtinId="3"/>
    <cellStyle name="Comma  - Style1" xfId="1103" xr:uid="{00000000-0005-0000-0000-00004E040000}"/>
    <cellStyle name="Comma  - Style2" xfId="1104" xr:uid="{00000000-0005-0000-0000-00004F040000}"/>
    <cellStyle name="Comma  - Style3" xfId="1105" xr:uid="{00000000-0005-0000-0000-000050040000}"/>
    <cellStyle name="Comma  - Style4" xfId="1106" xr:uid="{00000000-0005-0000-0000-000051040000}"/>
    <cellStyle name="Comma  - Style5" xfId="1107" xr:uid="{00000000-0005-0000-0000-000052040000}"/>
    <cellStyle name="Comma  - Style6" xfId="1108" xr:uid="{00000000-0005-0000-0000-000053040000}"/>
    <cellStyle name="Comma  - Style7" xfId="1109" xr:uid="{00000000-0005-0000-0000-000054040000}"/>
    <cellStyle name="Comma  - Style8" xfId="1110" xr:uid="{00000000-0005-0000-0000-000055040000}"/>
    <cellStyle name="Comma [0.0]" xfId="1111" xr:uid="{00000000-0005-0000-0000-000056040000}"/>
    <cellStyle name="Comma [0.0] 2" xfId="3225" xr:uid="{25FB0011-7D89-496D-962F-603FD2AC64C9}"/>
    <cellStyle name="Comma [0.0] 2 2" xfId="2345" xr:uid="{2B4491C4-635A-4D1E-9181-EA2774CC8875}"/>
    <cellStyle name="Comma [0.0] 2 2 2" xfId="4998" xr:uid="{B7225732-CF29-478F-960D-D03883B65D1B}"/>
    <cellStyle name="Comma [0.0] 2 3" xfId="4601" xr:uid="{80F9C80D-181E-43FB-8F0D-F5BAFC1C7580}"/>
    <cellStyle name="Comma [0.0] 3" xfId="3224" xr:uid="{E62E8591-DC3F-4BE5-ADAE-D1E84E6B507D}"/>
    <cellStyle name="Comma [0.0] 4" xfId="4602" xr:uid="{2FBC0913-1B8F-4055-870C-F3794D7DBE87}"/>
    <cellStyle name="Comma [0] 2" xfId="1112" xr:uid="{00000000-0005-0000-0000-000057040000}"/>
    <cellStyle name="Comma [0] 2 2" xfId="3227" xr:uid="{B6DF828D-DBE3-4657-8571-CC935D9FC25B}"/>
    <cellStyle name="Comma [0] 2 3" xfId="3226" xr:uid="{1F2C847E-CA8C-4F22-8505-BF0419FE3417}"/>
    <cellStyle name="Comma [0] 2_Armenia_EApricing_020912" xfId="3228" xr:uid="{7078348E-BCDD-4346-90C1-26D1B8E6DE2E}"/>
    <cellStyle name="Comma [00]" xfId="1113" xr:uid="{00000000-0005-0000-0000-000058040000}"/>
    <cellStyle name="Comma [00] 2" xfId="1114" xr:uid="{00000000-0005-0000-0000-000059040000}"/>
    <cellStyle name="Comma [1]" xfId="1115" xr:uid="{00000000-0005-0000-0000-00005A040000}"/>
    <cellStyle name="Comma [2]" xfId="1116" xr:uid="{00000000-0005-0000-0000-00005B040000}"/>
    <cellStyle name="Comma [2] 2" xfId="1117" xr:uid="{00000000-0005-0000-0000-00005C040000}"/>
    <cellStyle name="Comma [3]" xfId="1118" xr:uid="{00000000-0005-0000-0000-00005D040000}"/>
    <cellStyle name="Comma [3] 2" xfId="1119" xr:uid="{00000000-0005-0000-0000-00005E040000}"/>
    <cellStyle name="Comma [4]" xfId="1120" xr:uid="{00000000-0005-0000-0000-00005F040000}"/>
    <cellStyle name="Comma [4] 2" xfId="1121" xr:uid="{00000000-0005-0000-0000-000060040000}"/>
    <cellStyle name="Comma 0" xfId="1122" xr:uid="{00000000-0005-0000-0000-000061040000}"/>
    <cellStyle name="Comma 0*" xfId="1123" xr:uid="{00000000-0005-0000-0000-000062040000}"/>
    <cellStyle name="Comma 0_2010-5 Year VPs by Market-Working File 2010-05-12" xfId="1124" xr:uid="{00000000-0005-0000-0000-000063040000}"/>
    <cellStyle name="Comma 1" xfId="1125" xr:uid="{00000000-0005-0000-0000-000064040000}"/>
    <cellStyle name="Comma 1 Btons" xfId="1126" xr:uid="{00000000-0005-0000-0000-000065040000}"/>
    <cellStyle name="Comma 1 Btons 2" xfId="1127" xr:uid="{00000000-0005-0000-0000-000066040000}"/>
    <cellStyle name="Comma 1 Tcf" xfId="1128" xr:uid="{00000000-0005-0000-0000-000067040000}"/>
    <cellStyle name="Comma 1 Tcf 2" xfId="1129" xr:uid="{00000000-0005-0000-0000-000068040000}"/>
    <cellStyle name="Comma 1_2007_5YrFcst_AM v34 (Country SG&amp;A Update and Financial Back Up)" xfId="1130" xr:uid="{00000000-0005-0000-0000-000069040000}"/>
    <cellStyle name="Comma 10" xfId="1131" xr:uid="{00000000-0005-0000-0000-00006A040000}"/>
    <cellStyle name="Comma 10 2" xfId="2222" xr:uid="{00000000-0005-0000-0000-000077000000}"/>
    <cellStyle name="Comma 10 3" xfId="3229" xr:uid="{5DE10FD8-76AF-4FC4-9AAB-3C785F5399E6}"/>
    <cellStyle name="Comma 11" xfId="1132" xr:uid="{00000000-0005-0000-0000-00006B040000}"/>
    <cellStyle name="Comma 11 2" xfId="2223" xr:uid="{00000000-0005-0000-0000-000078000000}"/>
    <cellStyle name="Comma 11 3" xfId="3230" xr:uid="{A73B4A06-3D57-496B-84F8-7BD74C51E8EA}"/>
    <cellStyle name="Comma 12" xfId="1133" xr:uid="{00000000-0005-0000-0000-00006C040000}"/>
    <cellStyle name="Comma 12 2" xfId="2224" xr:uid="{00000000-0005-0000-0000-000079000000}"/>
    <cellStyle name="Comma 13" xfId="1134" xr:uid="{00000000-0005-0000-0000-00006D040000}"/>
    <cellStyle name="Comma 13 2" xfId="2251" xr:uid="{00000000-0005-0000-0000-00007A000000}"/>
    <cellStyle name="Comma 14" xfId="1135" xr:uid="{00000000-0005-0000-0000-00006E040000}"/>
    <cellStyle name="Comma 14 2" xfId="1136" xr:uid="{00000000-0005-0000-0000-00006F040000}"/>
    <cellStyle name="Comma 14 3" xfId="2252" xr:uid="{00000000-0005-0000-0000-00007B000000}"/>
    <cellStyle name="Comma 15" xfId="1137" xr:uid="{00000000-0005-0000-0000-000070040000}"/>
    <cellStyle name="Comma 15 2" xfId="1138" xr:uid="{00000000-0005-0000-0000-000071040000}"/>
    <cellStyle name="Comma 15 3" xfId="2253" xr:uid="{00000000-0005-0000-0000-00007C000000}"/>
    <cellStyle name="Comma 16" xfId="1139" xr:uid="{00000000-0005-0000-0000-000072040000}"/>
    <cellStyle name="Comma 16 2" xfId="1140" xr:uid="{00000000-0005-0000-0000-000073040000}"/>
    <cellStyle name="Comma 16 3" xfId="2254" xr:uid="{00000000-0005-0000-0000-00007D000000}"/>
    <cellStyle name="Comma 17" xfId="1141" xr:uid="{00000000-0005-0000-0000-000074040000}"/>
    <cellStyle name="Comma 17 2" xfId="2255" xr:uid="{00000000-0005-0000-0000-00007E000000}"/>
    <cellStyle name="Comma 18" xfId="1142" xr:uid="{00000000-0005-0000-0000-000075040000}"/>
    <cellStyle name="Comma 18 2" xfId="2256" xr:uid="{00000000-0005-0000-0000-00007F000000}"/>
    <cellStyle name="Comma 19" xfId="1143" xr:uid="{00000000-0005-0000-0000-000076040000}"/>
    <cellStyle name="Comma 19 2" xfId="2257" xr:uid="{00000000-0005-0000-0000-000080000000}"/>
    <cellStyle name="Comma 2" xfId="1144" xr:uid="{00000000-0005-0000-0000-000077040000}"/>
    <cellStyle name="Comma 2 2" xfId="1145" xr:uid="{00000000-0005-0000-0000-000078040000}"/>
    <cellStyle name="Comma 2 2 2" xfId="1146" xr:uid="{00000000-0005-0000-0000-000079040000}"/>
    <cellStyle name="Comma 2 2 2 2" xfId="1147" xr:uid="{00000000-0005-0000-0000-00007A040000}"/>
    <cellStyle name="Comma 2 2 2 3" xfId="2221" xr:uid="{00000000-0005-0000-0000-000083000000}"/>
    <cellStyle name="Comma 2 2 2 4" xfId="3232" xr:uid="{2DEF2E26-83DF-47B3-A4A1-CE9C47B85FDD}"/>
    <cellStyle name="Comma 2 2 3" xfId="1148" xr:uid="{00000000-0005-0000-0000-00007B040000}"/>
    <cellStyle name="Comma 2 2 3 2" xfId="1149" xr:uid="{00000000-0005-0000-0000-00007C040000}"/>
    <cellStyle name="Comma 2 2 3 3" xfId="2265" xr:uid="{00000000-0005-0000-0000-000084000000}"/>
    <cellStyle name="Comma 2 2 3 4" xfId="3233" xr:uid="{8F3896CC-8BD2-4CBA-B6B6-580D9C85B448}"/>
    <cellStyle name="Comma 2 2 4" xfId="1150" xr:uid="{00000000-0005-0000-0000-00007D040000}"/>
    <cellStyle name="Comma 2 2 5" xfId="2212" xr:uid="{00000000-0005-0000-0000-000082000000}"/>
    <cellStyle name="Comma 2 2 6" xfId="3231" xr:uid="{EF037634-57D6-4D7C-A222-623D0013A239}"/>
    <cellStyle name="Comma 2 3" xfId="1151" xr:uid="{00000000-0005-0000-0000-00007E040000}"/>
    <cellStyle name="Comma 2 3 2" xfId="1152" xr:uid="{00000000-0005-0000-0000-00007F040000}"/>
    <cellStyle name="Comma 2 3 2 2" xfId="1153" xr:uid="{00000000-0005-0000-0000-000080040000}"/>
    <cellStyle name="Comma 2 3 2 3" xfId="2290" xr:uid="{00000000-0005-0000-0000-000086000000}"/>
    <cellStyle name="Comma 2 3 3" xfId="1154" xr:uid="{00000000-0005-0000-0000-000081040000}"/>
    <cellStyle name="Comma 2 3 4" xfId="2258" xr:uid="{00000000-0005-0000-0000-000085000000}"/>
    <cellStyle name="Comma 2 3 5" xfId="3234" xr:uid="{E86A26B6-49C3-4CB6-91A3-869E87A339EA}"/>
    <cellStyle name="Comma 2 4" xfId="1155" xr:uid="{00000000-0005-0000-0000-000082040000}"/>
    <cellStyle name="Comma 2 5" xfId="2211" xr:uid="{00000000-0005-0000-0000-000081000000}"/>
    <cellStyle name="Comma 2_Book1" xfId="1156" xr:uid="{00000000-0005-0000-0000-000083040000}"/>
    <cellStyle name="Comma 20" xfId="1157" xr:uid="{00000000-0005-0000-0000-000084040000}"/>
    <cellStyle name="Comma 20 2" xfId="2259" xr:uid="{00000000-0005-0000-0000-000087000000}"/>
    <cellStyle name="Comma 21" xfId="1158" xr:uid="{00000000-0005-0000-0000-000085040000}"/>
    <cellStyle name="Comma 21 2" xfId="2220" xr:uid="{00000000-0005-0000-0000-000088000000}"/>
    <cellStyle name="Comma 21 3" xfId="4591" xr:uid="{777F2ECE-8859-4E77-AD33-92EEA6FA4285}"/>
    <cellStyle name="Comma 22" xfId="1159" xr:uid="{00000000-0005-0000-0000-000086040000}"/>
    <cellStyle name="Comma 22 2" xfId="2236" xr:uid="{00000000-0005-0000-0000-000089000000}"/>
    <cellStyle name="Comma 23" xfId="1160" xr:uid="{00000000-0005-0000-0000-000087040000}"/>
    <cellStyle name="Comma 23 2" xfId="2262" xr:uid="{00000000-0005-0000-0000-00008A000000}"/>
    <cellStyle name="Comma 24" xfId="1161" xr:uid="{00000000-0005-0000-0000-000088040000}"/>
    <cellStyle name="Comma 24 2" xfId="2263" xr:uid="{00000000-0005-0000-0000-00008B000000}"/>
    <cellStyle name="Comma 25" xfId="1162" xr:uid="{00000000-0005-0000-0000-000089040000}"/>
    <cellStyle name="Comma 25 2" xfId="2235" xr:uid="{00000000-0005-0000-0000-00008C000000}"/>
    <cellStyle name="Comma 26" xfId="1163" xr:uid="{00000000-0005-0000-0000-00008A040000}"/>
    <cellStyle name="Comma 26 2" xfId="2264" xr:uid="{00000000-0005-0000-0000-00008D000000}"/>
    <cellStyle name="Comma 27" xfId="1164" xr:uid="{00000000-0005-0000-0000-00008B040000}"/>
    <cellStyle name="Comma 27 2" xfId="2213" xr:uid="{00000000-0005-0000-0000-00008E000000}"/>
    <cellStyle name="Comma 28" xfId="1165" xr:uid="{00000000-0005-0000-0000-00008C040000}"/>
    <cellStyle name="Comma 28 2" xfId="2274" xr:uid="{00000000-0005-0000-0000-00008F000000}"/>
    <cellStyle name="Comma 29" xfId="1166" xr:uid="{00000000-0005-0000-0000-00008D040000}"/>
    <cellStyle name="Comma 29 2" xfId="2268" xr:uid="{00000000-0005-0000-0000-000090000000}"/>
    <cellStyle name="Comma 3" xfId="1167" xr:uid="{00000000-0005-0000-0000-00008E040000}"/>
    <cellStyle name="Comma 3 2" xfId="1168" xr:uid="{00000000-0005-0000-0000-00008F040000}"/>
    <cellStyle name="Comma 3 2 2" xfId="1169" xr:uid="{00000000-0005-0000-0000-000090040000}"/>
    <cellStyle name="Comma 3 2 3" xfId="2225" xr:uid="{00000000-0005-0000-0000-000092000000}"/>
    <cellStyle name="Comma 3 3" xfId="2214" xr:uid="{00000000-0005-0000-0000-000091000000}"/>
    <cellStyle name="Comma 3 4" xfId="3235" xr:uid="{312F9050-5E2F-4400-8D99-C6C44C3DFEE4}"/>
    <cellStyle name="Comma 30" xfId="1170" xr:uid="{00000000-0005-0000-0000-000091040000}"/>
    <cellStyle name="Comma 30 2" xfId="2266" xr:uid="{00000000-0005-0000-0000-000093000000}"/>
    <cellStyle name="Comma 31" xfId="1171" xr:uid="{00000000-0005-0000-0000-000092040000}"/>
    <cellStyle name="Comma 31 2" xfId="2273" xr:uid="{00000000-0005-0000-0000-000094000000}"/>
    <cellStyle name="Comma 32" xfId="1172" xr:uid="{00000000-0005-0000-0000-000093040000}"/>
    <cellStyle name="Comma 32 2" xfId="2289" xr:uid="{00000000-0005-0000-0000-000095000000}"/>
    <cellStyle name="Comma 33" xfId="1173" xr:uid="{00000000-0005-0000-0000-000094040000}"/>
    <cellStyle name="Comma 33 2" xfId="2271" xr:uid="{00000000-0005-0000-0000-000096000000}"/>
    <cellStyle name="Comma 34" xfId="1174" xr:uid="{00000000-0005-0000-0000-000095040000}"/>
    <cellStyle name="Comma 34 2" xfId="2267" xr:uid="{00000000-0005-0000-0000-000097000000}"/>
    <cellStyle name="Comma 35" xfId="1175" xr:uid="{00000000-0005-0000-0000-000096040000}"/>
    <cellStyle name="Comma 36" xfId="1176" xr:uid="{00000000-0005-0000-0000-000097040000}"/>
    <cellStyle name="Comma 37" xfId="2210" xr:uid="{00000000-0005-0000-0000-0000EB080000}"/>
    <cellStyle name="Comma 38" xfId="2294" xr:uid="{114ABD74-FA54-43C8-8E5E-BF780A0366A6}"/>
    <cellStyle name="Comma 39" xfId="4585" xr:uid="{5EA17D0A-D123-4625-BFA6-C4EB32EDA21E}"/>
    <cellStyle name="Comma 4" xfId="1177" xr:uid="{00000000-0005-0000-0000-000098040000}"/>
    <cellStyle name="Comma 4 2" xfId="2215" xr:uid="{00000000-0005-0000-0000-000098000000}"/>
    <cellStyle name="Comma 40" xfId="4884" xr:uid="{170B174F-7EA2-40CA-A745-5C0CF9B6D784}"/>
    <cellStyle name="Comma 5" xfId="1178" xr:uid="{00000000-0005-0000-0000-000099040000}"/>
    <cellStyle name="Comma 5 2" xfId="1179" xr:uid="{00000000-0005-0000-0000-00009A040000}"/>
    <cellStyle name="Comma 5 2 2" xfId="2226" xr:uid="{00000000-0005-0000-0000-00009A000000}"/>
    <cellStyle name="Comma 5 3" xfId="1180" xr:uid="{00000000-0005-0000-0000-00009B040000}"/>
    <cellStyle name="Comma 5 4" xfId="3236" xr:uid="{3D76140C-175C-4CA0-82B8-CD4B9898519C}"/>
    <cellStyle name="Comma 6" xfId="1181" xr:uid="{00000000-0005-0000-0000-00009C040000}"/>
    <cellStyle name="Comma 6 2" xfId="2216" xr:uid="{00000000-0005-0000-0000-00009B000000}"/>
    <cellStyle name="Comma 7" xfId="1182" xr:uid="{00000000-0005-0000-0000-00009D040000}"/>
    <cellStyle name="Comma 7 2" xfId="1183" xr:uid="{00000000-0005-0000-0000-00009E040000}"/>
    <cellStyle name="Comma 7 2 2" xfId="2227" xr:uid="{00000000-0005-0000-0000-00009D000000}"/>
    <cellStyle name="Comma 7 3" xfId="3237" xr:uid="{F1EDBEE5-0771-4B70-B9D7-8A6E052626C4}"/>
    <cellStyle name="Comma 8" xfId="1184" xr:uid="{00000000-0005-0000-0000-00009F040000}"/>
    <cellStyle name="Comma 8 2" xfId="1185" xr:uid="{00000000-0005-0000-0000-0000A0040000}"/>
    <cellStyle name="Comma 8 3" xfId="2228" xr:uid="{00000000-0005-0000-0000-00009E000000}"/>
    <cellStyle name="Comma 9" xfId="1186" xr:uid="{00000000-0005-0000-0000-0000A1040000}"/>
    <cellStyle name="Comma 9 2" xfId="1187" xr:uid="{00000000-0005-0000-0000-0000A2040000}"/>
    <cellStyle name="Comma 9 3" xfId="2229" xr:uid="{00000000-0005-0000-0000-00009F000000}"/>
    <cellStyle name="Comma 9 4" xfId="3238" xr:uid="{C1E84CF8-D9EB-472D-BFBB-2DDF12294624}"/>
    <cellStyle name="Comma Input" xfId="1188" xr:uid="{00000000-0005-0000-0000-0000A3040000}"/>
    <cellStyle name="comma zerodec" xfId="1189" xr:uid="{00000000-0005-0000-0000-0000A4040000}"/>
    <cellStyle name="Comma, 1 dec" xfId="1190" xr:uid="{00000000-0005-0000-0000-0000A5040000}"/>
    <cellStyle name="Comma, 1 dec 2" xfId="1191" xr:uid="{00000000-0005-0000-0000-0000A6040000}"/>
    <cellStyle name="Comma_EMEA_ProSport_wave1m-TRASH" xfId="1192" xr:uid="{00000000-0005-0000-0000-0000A7040000}"/>
    <cellStyle name="Comma0" xfId="1193" xr:uid="{00000000-0005-0000-0000-0000A8040000}"/>
    <cellStyle name="Comma0 - Style1" xfId="1194" xr:uid="{00000000-0005-0000-0000-0000A9040000}"/>
    <cellStyle name="Comma0_2007_5YrFcst_AM v40" xfId="1195" xr:uid="{00000000-0005-0000-0000-0000AA040000}"/>
    <cellStyle name="Comma1" xfId="1196" xr:uid="{00000000-0005-0000-0000-0000AB040000}"/>
    <cellStyle name="Comma2" xfId="1197" xr:uid="{00000000-0005-0000-0000-0000AC040000}"/>
    <cellStyle name="Comma3" xfId="1198" xr:uid="{00000000-0005-0000-0000-0000AD040000}"/>
    <cellStyle name="Comma-Rounded" xfId="1199" xr:uid="{00000000-0005-0000-0000-0000AE040000}"/>
    <cellStyle name="Comma-Rounded 2" xfId="1200" xr:uid="{00000000-0005-0000-0000-0000AF040000}"/>
    <cellStyle name="commas" xfId="1201" xr:uid="{00000000-0005-0000-0000-0000B0040000}"/>
    <cellStyle name="commas 2" xfId="1202" xr:uid="{00000000-0005-0000-0000-0000B1040000}"/>
    <cellStyle name="Company" xfId="1203" xr:uid="{00000000-0005-0000-0000-0000B2040000}"/>
    <cellStyle name="CompanyName" xfId="1204" xr:uid="{00000000-0005-0000-0000-0000B3040000}"/>
    <cellStyle name="Copied" xfId="1205" xr:uid="{00000000-0005-0000-0000-0000B4040000}"/>
    <cellStyle name="COST1" xfId="1206" xr:uid="{00000000-0005-0000-0000-0000B5040000}"/>
    <cellStyle name="Coverage" xfId="1207" xr:uid="{00000000-0005-0000-0000-0000B6040000}"/>
    <cellStyle name="Coverage 2" xfId="1208" xr:uid="{00000000-0005-0000-0000-0000B7040000}"/>
    <cellStyle name="Coverage_Armenia_EApricing_020912" xfId="3258" xr:uid="{15478127-DF1C-4E35-B2BA-9D96F18F1C63}"/>
    <cellStyle name="Cur" xfId="1209" xr:uid="{00000000-0005-0000-0000-0000B8040000}"/>
    <cellStyle name="Cur 2" xfId="3260" xr:uid="{1273DE09-B84C-4082-BD48-830215806D65}"/>
    <cellStyle name="Cur 3" xfId="3261" xr:uid="{998D6D0B-592E-44FB-A296-A8C59426013F}"/>
    <cellStyle name="CurRatio" xfId="1210" xr:uid="{00000000-0005-0000-0000-0000B9040000}"/>
    <cellStyle name="Curren - Style2" xfId="1211" xr:uid="{00000000-0005-0000-0000-0000BA040000}"/>
    <cellStyle name="Currencty" xfId="1212" xr:uid="{00000000-0005-0000-0000-0000BB040000}"/>
    <cellStyle name="Currency" xfId="1213" builtinId="4"/>
    <cellStyle name="Currency ($)" xfId="1214" xr:uid="{00000000-0005-0000-0000-0000BD040000}"/>
    <cellStyle name="Currency ($) 2" xfId="1215" xr:uid="{00000000-0005-0000-0000-0000BE040000}"/>
    <cellStyle name="Currency (£)" xfId="1216" xr:uid="{00000000-0005-0000-0000-0000BF040000}"/>
    <cellStyle name="Currency (£) 2" xfId="1217" xr:uid="{00000000-0005-0000-0000-0000C0040000}"/>
    <cellStyle name="Currency (0.00)" xfId="1218" xr:uid="{00000000-0005-0000-0000-0000C1040000}"/>
    <cellStyle name="Currency (0.00) 2" xfId="3270" xr:uid="{CD50AE8E-484C-4548-9B55-63DE23463975}"/>
    <cellStyle name="Currency (0.00) 2 2" xfId="2314" xr:uid="{83444C89-A9F6-4C85-87F0-A904A2CB7257}"/>
    <cellStyle name="Currency (0.00) 2 2 2" xfId="4999" xr:uid="{DE43A408-92C3-4EA8-9EDF-CFA0084C1801}"/>
    <cellStyle name="Currency (0.00) 2 3" xfId="4593" xr:uid="{2C76A7FE-163B-43C3-A93F-00EFA66406EC}"/>
    <cellStyle name="Currency (0.00) 3" xfId="3269" xr:uid="{E77E693C-2526-46E3-8B05-6D8AD7E8BF74}"/>
    <cellStyle name="Currency (0.00) 4" xfId="4594" xr:uid="{3388331E-8E4A-4A7A-9074-8DA06E86FC31}"/>
    <cellStyle name="Currency [00]" xfId="1219" xr:uid="{00000000-0005-0000-0000-0000C2040000}"/>
    <cellStyle name="Currency [00] 2" xfId="1220" xr:uid="{00000000-0005-0000-0000-0000C3040000}"/>
    <cellStyle name="Currency [1]" xfId="1221" xr:uid="{00000000-0005-0000-0000-0000C4040000}"/>
    <cellStyle name="Currency [2]" xfId="1222" xr:uid="{00000000-0005-0000-0000-0000C5040000}"/>
    <cellStyle name="Currency [2] 2" xfId="4592" xr:uid="{07EEE0CC-2E15-470C-BF26-1CCC780D54BF}"/>
    <cellStyle name="Currency [3]" xfId="1223" xr:uid="{00000000-0005-0000-0000-0000C6040000}"/>
    <cellStyle name="Currency [3] 2" xfId="1224" xr:uid="{00000000-0005-0000-0000-0000C7040000}"/>
    <cellStyle name="Currency [4]" xfId="1225" xr:uid="{00000000-0005-0000-0000-0000C8040000}"/>
    <cellStyle name="Currency [4] 2" xfId="1226" xr:uid="{00000000-0005-0000-0000-0000C9040000}"/>
    <cellStyle name="Currency 0" xfId="1227" xr:uid="{00000000-0005-0000-0000-0000CA040000}"/>
    <cellStyle name="Currency 1" xfId="1228" xr:uid="{00000000-0005-0000-0000-0000CB040000}"/>
    <cellStyle name="Currency 10" xfId="3281" xr:uid="{96B1DC9B-3453-4FCF-A821-897B7872071D}"/>
    <cellStyle name="Currency 11" xfId="3282" xr:uid="{71DEE08B-0C4A-4201-A9F6-75CB653A52B0}"/>
    <cellStyle name="Currency 12" xfId="3283" xr:uid="{9EE1E5C5-1DAF-4E4A-83F8-6BDE7EE68477}"/>
    <cellStyle name="Currency 2" xfId="1229" xr:uid="{00000000-0005-0000-0000-0000CC040000}"/>
    <cellStyle name="Currency 2 2" xfId="1230" xr:uid="{00000000-0005-0000-0000-0000CD040000}"/>
    <cellStyle name="Currency 2 2 2" xfId="3285" xr:uid="{B0B975AE-A57F-43F5-9C53-A141D5DFAE3A}"/>
    <cellStyle name="Currency 2 3" xfId="1231" xr:uid="{00000000-0005-0000-0000-0000CE040000}"/>
    <cellStyle name="Currency 2 4" xfId="3284" xr:uid="{2321B350-2282-4DC4-AA0F-535631A03F4B}"/>
    <cellStyle name="Currency 3" xfId="1232" xr:uid="{00000000-0005-0000-0000-0000CF040000}"/>
    <cellStyle name="Currency 3 2" xfId="1233" xr:uid="{00000000-0005-0000-0000-0000D0040000}"/>
    <cellStyle name="Currency 3 3" xfId="1234" xr:uid="{00000000-0005-0000-0000-0000D1040000}"/>
    <cellStyle name="Currency 4" xfId="1235" xr:uid="{00000000-0005-0000-0000-0000D2040000}"/>
    <cellStyle name="Currency 4 2" xfId="1236" xr:uid="{00000000-0005-0000-0000-0000D3040000}"/>
    <cellStyle name="Currency 5" xfId="1237" xr:uid="{00000000-0005-0000-0000-0000D4040000}"/>
    <cellStyle name="Currency 5 2" xfId="1238" xr:uid="{00000000-0005-0000-0000-0000D5040000}"/>
    <cellStyle name="Currency 6" xfId="1239" xr:uid="{00000000-0005-0000-0000-0000D6040000}"/>
    <cellStyle name="Currency 6 2" xfId="1240" xr:uid="{00000000-0005-0000-0000-0000D7040000}"/>
    <cellStyle name="Currency 7" xfId="1241" xr:uid="{00000000-0005-0000-0000-0000D8040000}"/>
    <cellStyle name="Currency 7 2" xfId="1242" xr:uid="{00000000-0005-0000-0000-0000D9040000}"/>
    <cellStyle name="Currency 7 2 2" xfId="2275" xr:uid="{00000000-0005-0000-0000-0000AA000000}"/>
    <cellStyle name="Currency 7 3" xfId="1243" xr:uid="{00000000-0005-0000-0000-0000DA040000}"/>
    <cellStyle name="Currency 7 4" xfId="2237" xr:uid="{00000000-0005-0000-0000-0000A9000000}"/>
    <cellStyle name="Currency 7 5" xfId="3290" xr:uid="{6597EF18-1D2F-413D-82C6-044FDEBA659F}"/>
    <cellStyle name="Currency 8" xfId="3291" xr:uid="{35BBFF50-6C3B-445E-BD9D-F45858943F54}"/>
    <cellStyle name="Currency 9" xfId="3292" xr:uid="{214D4370-8C6B-49A1-AE8F-5743BCA5BAB4}"/>
    <cellStyle name="Currency Input" xfId="1244" xr:uid="{00000000-0005-0000-0000-0000DB040000}"/>
    <cellStyle name="Currency Per Share" xfId="1245" xr:uid="{00000000-0005-0000-0000-0000DC040000}"/>
    <cellStyle name="Currency Per Share 2" xfId="1246" xr:uid="{00000000-0005-0000-0000-0000DD040000}"/>
    <cellStyle name="Currency0" xfId="1247" xr:uid="{00000000-0005-0000-0000-0000DE040000}"/>
    <cellStyle name="Currency1" xfId="1248" xr:uid="{00000000-0005-0000-0000-0000DF040000}"/>
    <cellStyle name="Currency1 2" xfId="1249" xr:uid="{00000000-0005-0000-0000-0000E0040000}"/>
    <cellStyle name="Currency1 2 2" xfId="3298" xr:uid="{7C523F92-E7E4-46D7-81FE-D13C48A16E59}"/>
    <cellStyle name="Currency1 3" xfId="3297" xr:uid="{E1C2BB5E-4E41-4F0B-8A6D-FA3D09075BB1}"/>
    <cellStyle name="Currency1_Armenia_EApricing_020912" xfId="3299" xr:uid="{4BC06D18-EB29-4033-9933-92DF291A77FC}"/>
    <cellStyle name="Currency2" xfId="1250" xr:uid="{00000000-0005-0000-0000-0000E1040000}"/>
    <cellStyle name="Currency2 2" xfId="1251" xr:uid="{00000000-0005-0000-0000-0000E2040000}"/>
    <cellStyle name="Currency2 2 2" xfId="3301" xr:uid="{E6D7DF6E-BE31-4B76-A2EB-6E5CBD286DF7}"/>
    <cellStyle name="Currency2 3" xfId="3300" xr:uid="{DDDDA24C-44A3-4760-93B0-91BD7056CAD6}"/>
    <cellStyle name="Currency3" xfId="1252" xr:uid="{00000000-0005-0000-0000-0000E3040000}"/>
    <cellStyle name="Currency-Rounded" xfId="1253" xr:uid="{00000000-0005-0000-0000-0000E4040000}"/>
    <cellStyle name="Currencyt" xfId="1254" xr:uid="{00000000-0005-0000-0000-0000E5040000}"/>
    <cellStyle name="Currsmall" xfId="1255" xr:uid="{00000000-0005-0000-0000-0000E6040000}"/>
    <cellStyle name="custom" xfId="1256" xr:uid="{00000000-0005-0000-0000-0000E7040000}"/>
    <cellStyle name="Custom - Style8" xfId="1257" xr:uid="{00000000-0005-0000-0000-0000E8040000}"/>
    <cellStyle name="custom_BudgetForecast2008(OnePage)-Current" xfId="1258" xr:uid="{00000000-0005-0000-0000-0000E9040000}"/>
    <cellStyle name="cv0" xfId="1259" xr:uid="{00000000-0005-0000-0000-0000EA040000}"/>
    <cellStyle name="d" xfId="1260" xr:uid="{00000000-0005-0000-0000-0000EB040000}"/>
    <cellStyle name="d/m/yr" xfId="1261" xr:uid="{00000000-0005-0000-0000-0000EC040000}"/>
    <cellStyle name="d/m/yr 2" xfId="1262" xr:uid="{00000000-0005-0000-0000-0000ED040000}"/>
    <cellStyle name="d_2007_5YrFcst_AM v34 (Country SG&amp;A Update and Financial Back Up)" xfId="1263" xr:uid="{00000000-0005-0000-0000-0000EE040000}"/>
    <cellStyle name="d_Diamond M&amp;A-LBO Model 10_16_02 v56" xfId="1264" xr:uid="{00000000-0005-0000-0000-0000EF040000}"/>
    <cellStyle name="d_NEW - Pop Quarterly LBOv70" xfId="1265" xr:uid="{00000000-0005-0000-0000-0000F0040000}"/>
    <cellStyle name="d_NEW - Pop Quarterly LBOv70_2007_5YrFcst_AM v40" xfId="1266" xr:uid="{00000000-0005-0000-0000-0000F1040000}"/>
    <cellStyle name="d_NEW - Pop Quarterly LBOv70_2007_5YrFcst_v35" xfId="1267" xr:uid="{00000000-0005-0000-0000-0000F2040000}"/>
    <cellStyle name="d_NEW - Pop Quarterly LBOv70_Backup Financials" xfId="1268" xr:uid="{00000000-0005-0000-0000-0000F3040000}"/>
    <cellStyle name="d_RACH LBO Model 04.14.04 - stub" xfId="1269" xr:uid="{00000000-0005-0000-0000-0000F4040000}"/>
    <cellStyle name="d_RACH LBO Model 04.14.04 - stub 2" xfId="1270" xr:uid="{00000000-0005-0000-0000-0000F5040000}"/>
    <cellStyle name="d_RACH LBO Model 04.14.04 - stub_2007_5YrFcst_AM v40" xfId="1271" xr:uid="{00000000-0005-0000-0000-0000F6040000}"/>
    <cellStyle name="d_RACH LBO Model 04.14.04 - stub_2007_5YrFcst_AM v40 2" xfId="1272" xr:uid="{00000000-0005-0000-0000-0000F7040000}"/>
    <cellStyle name="d_RACH LBO Model 04.14.04 - stub_2007_5YrFcst_v35" xfId="1273" xr:uid="{00000000-0005-0000-0000-0000F8040000}"/>
    <cellStyle name="d_RACH LBO Model 04.14.04 - stub_2007_5YrFcst_v35 2" xfId="1274" xr:uid="{00000000-0005-0000-0000-0000F9040000}"/>
    <cellStyle name="d_RACH LBO Model 04.14.04 - stub_Backup Financials" xfId="1275" xr:uid="{00000000-0005-0000-0000-0000FA040000}"/>
    <cellStyle name="d_RACH LBO Model 04.14.04 - stub_Backup Financials 2" xfId="1276" xr:uid="{00000000-0005-0000-0000-0000FB040000}"/>
    <cellStyle name="D0" xfId="1277" xr:uid="{00000000-0005-0000-0000-0000FC040000}"/>
    <cellStyle name="D0 2" xfId="1278" xr:uid="{00000000-0005-0000-0000-0000FD040000}"/>
    <cellStyle name="D1" xfId="1279" xr:uid="{00000000-0005-0000-0000-0000FE040000}"/>
    <cellStyle name="D2" xfId="1280" xr:uid="{00000000-0005-0000-0000-0000FF040000}"/>
    <cellStyle name="D3" xfId="1281" xr:uid="{00000000-0005-0000-0000-000000050000}"/>
    <cellStyle name="Dash" xfId="1282" xr:uid="{00000000-0005-0000-0000-000001050000}"/>
    <cellStyle name="Dash 2" xfId="1283" xr:uid="{00000000-0005-0000-0000-000002050000}"/>
    <cellStyle name="data" xfId="1284" xr:uid="{00000000-0005-0000-0000-000003050000}"/>
    <cellStyle name="Data   - Style2" xfId="1285" xr:uid="{00000000-0005-0000-0000-000004050000}"/>
    <cellStyle name="Data   - Style2 2" xfId="3336" xr:uid="{15F8E8B1-529F-40D8-BD4E-4382FF3823D3}"/>
    <cellStyle name="Data   - Style2 2 2" xfId="5001" xr:uid="{D63E2883-3DF9-493A-BD54-5F1B195E75B5}"/>
    <cellStyle name="Data   - Style2 2 3" xfId="2317" xr:uid="{2F8E15DC-BE32-4F79-A8F1-235821225BD3}"/>
    <cellStyle name="Data   - Style2 3" xfId="5000" xr:uid="{706B406F-22E5-4413-A209-A6B283948A7F}"/>
    <cellStyle name="Data   - Style2 4" xfId="2316" xr:uid="{22810E61-C25F-49F0-A99C-67C774C027C5}"/>
    <cellStyle name="Data Comma" xfId="1286" xr:uid="{00000000-0005-0000-0000-000005050000}"/>
    <cellStyle name="Data Comma 2" xfId="1287" xr:uid="{00000000-0005-0000-0000-000006050000}"/>
    <cellStyle name="Data Comma_Armenia_EApricing_020912" xfId="3338" xr:uid="{D76FE88C-53E1-43AE-ADD0-2EB0CF9ABA2B}"/>
    <cellStyle name="Data Dollar" xfId="1288" xr:uid="{00000000-0005-0000-0000-000007050000}"/>
    <cellStyle name="Data Dollar 2" xfId="1289" xr:uid="{00000000-0005-0000-0000-000008050000}"/>
    <cellStyle name="Data entry" xfId="1290" xr:uid="{00000000-0005-0000-0000-000009050000}"/>
    <cellStyle name="Data entry 2" xfId="1291" xr:uid="{00000000-0005-0000-0000-00000A050000}"/>
    <cellStyle name="Data entry_Armenia_EApricing_020912" xfId="3339" xr:uid="{3D6B26FA-056B-40D3-9EDF-F92EDF369B31}"/>
    <cellStyle name="Data Link" xfId="1292" xr:uid="{00000000-0005-0000-0000-00000B050000}"/>
    <cellStyle name="DataBases" xfId="1293" xr:uid="{00000000-0005-0000-0000-00000C050000}"/>
    <cellStyle name="DataToHide" xfId="1294" xr:uid="{00000000-0005-0000-0000-00000D050000}"/>
    <cellStyle name="Date" xfId="1295" xr:uid="{00000000-0005-0000-0000-00000E050000}"/>
    <cellStyle name="Date [d-mmm-yy]" xfId="1296" xr:uid="{00000000-0005-0000-0000-00000F050000}"/>
    <cellStyle name="Date [d-mmm-yy] 2" xfId="1297" xr:uid="{00000000-0005-0000-0000-000010050000}"/>
    <cellStyle name="Date [D-M-Y]" xfId="1298" xr:uid="{00000000-0005-0000-0000-000011050000}"/>
    <cellStyle name="Date [D-M-Y] 2" xfId="1299" xr:uid="{00000000-0005-0000-0000-000012050000}"/>
    <cellStyle name="Date [M/D/Y]" xfId="1300" xr:uid="{00000000-0005-0000-0000-000013050000}"/>
    <cellStyle name="Date [M/D/Y] 2" xfId="1301" xr:uid="{00000000-0005-0000-0000-000014050000}"/>
    <cellStyle name="Date [M/Y]" xfId="1302" xr:uid="{00000000-0005-0000-0000-000015050000}"/>
    <cellStyle name="Date [M/Y] 2" xfId="1303" xr:uid="{00000000-0005-0000-0000-000016050000}"/>
    <cellStyle name="Date [mm-d-yy]" xfId="1304" xr:uid="{00000000-0005-0000-0000-000017050000}"/>
    <cellStyle name="Date [mm-d-yy] 2" xfId="1305" xr:uid="{00000000-0005-0000-0000-000018050000}"/>
    <cellStyle name="Date [mm-d-yyyy]" xfId="1306" xr:uid="{00000000-0005-0000-0000-000019050000}"/>
    <cellStyle name="Date [mm-d-yyyy] 2" xfId="1307" xr:uid="{00000000-0005-0000-0000-00001A050000}"/>
    <cellStyle name="Date [mm-d-yyyy] 2 2" xfId="3342" xr:uid="{941C6E5D-F82C-41D3-884C-E5FE6460C98F}"/>
    <cellStyle name="Date [mm-d-yyyy] 2 2 2" xfId="4597" xr:uid="{6E6FED59-789C-4EC3-AC44-3D6B71B2D283}"/>
    <cellStyle name="Date [mm-d-yyyy] 2 3" xfId="3341" xr:uid="{2776889C-D085-4603-9071-A2304241C20A}"/>
    <cellStyle name="Date [mm-d-yyyy] 2 4" xfId="4596" xr:uid="{CA6E3823-12A7-484B-B597-7C46476AA124}"/>
    <cellStyle name="Date [mm-d-yyyy] 3" xfId="3343" xr:uid="{290F5A3B-3F98-4662-83D6-3C594A7CB95E}"/>
    <cellStyle name="Date [mm-d-yyyy] 3 2" xfId="4598" xr:uid="{E55A0A27-F1B1-4A5E-86B0-10A8DBE353FE}"/>
    <cellStyle name="Date [mm-d-yyyy] 4" xfId="3340" xr:uid="{4462140E-5446-4224-B9FB-6B2272EA6581}"/>
    <cellStyle name="Date [mm-d-yyyy] 5" xfId="4595" xr:uid="{9E792FF3-BEFB-41EB-8024-748171DA0825}"/>
    <cellStyle name="Date [mmm-d-yyyy]" xfId="1308" xr:uid="{00000000-0005-0000-0000-00001B050000}"/>
    <cellStyle name="Date [mmm-d-yyyy] 2" xfId="1309" xr:uid="{00000000-0005-0000-0000-00001C050000}"/>
    <cellStyle name="Date [MMM-YY]" xfId="1310" xr:uid="{00000000-0005-0000-0000-00001D050000}"/>
    <cellStyle name="Date [MMM-YY] 2" xfId="1311" xr:uid="{00000000-0005-0000-0000-00001E050000}"/>
    <cellStyle name="Date [Y]" xfId="1312" xr:uid="{00000000-0005-0000-0000-00001F050000}"/>
    <cellStyle name="Date [Y] 2" xfId="3345" xr:uid="{BCAD4286-DDE7-4AE6-957A-1DDC46B0368D}"/>
    <cellStyle name="Date [Y] 2 2" xfId="4600" xr:uid="{A3CAA940-9D72-4174-96AC-F840550E8A25}"/>
    <cellStyle name="Date [Y] 3" xfId="3344" xr:uid="{CB01D34D-844C-4D72-898B-8BE37D49967F}"/>
    <cellStyle name="Date [Y] 4" xfId="4599" xr:uid="{3BD8B71B-30FD-4BFE-97F4-1DA8CCE2CB85}"/>
    <cellStyle name="Date + Time" xfId="1313" xr:uid="{00000000-0005-0000-0000-000020050000}"/>
    <cellStyle name="Date + Time 2" xfId="1314" xr:uid="{00000000-0005-0000-0000-000021050000}"/>
    <cellStyle name="Date Aligned" xfId="1315" xr:uid="{00000000-0005-0000-0000-000022050000}"/>
    <cellStyle name="Date Short" xfId="1316" xr:uid="{00000000-0005-0000-0000-000023050000}"/>
    <cellStyle name="Date Short 2" xfId="1317" xr:uid="{00000000-0005-0000-0000-000024050000}"/>
    <cellStyle name="Date Year" xfId="1318" xr:uid="{00000000-0005-0000-0000-000025050000}"/>
    <cellStyle name="Date Year 2" xfId="1319" xr:uid="{00000000-0005-0000-0000-000026050000}"/>
    <cellStyle name="Date_2007_5YrFcst_AM v40" xfId="1320" xr:uid="{00000000-0005-0000-0000-000027050000}"/>
    <cellStyle name="Date1" xfId="1321" xr:uid="{00000000-0005-0000-0000-000028050000}"/>
    <cellStyle name="DATES" xfId="1322" xr:uid="{00000000-0005-0000-0000-000029050000}"/>
    <cellStyle name="DATES 2" xfId="1323" xr:uid="{00000000-0005-0000-0000-00002A050000}"/>
    <cellStyle name="DateYear" xfId="1324" xr:uid="{00000000-0005-0000-0000-00002B050000}"/>
    <cellStyle name="DateYearEstimate" xfId="1325" xr:uid="{00000000-0005-0000-0000-00002C050000}"/>
    <cellStyle name="DateYearEstimate 2" xfId="3347" xr:uid="{420E8E1C-C315-4588-A9E6-2AEEC8D57C00}"/>
    <cellStyle name="DateYearEstimate 3" xfId="3346" xr:uid="{0E84ED66-56FE-44A1-A190-F7AC22DBAD29}"/>
    <cellStyle name="DateYearWholeEstimate" xfId="1326" xr:uid="{00000000-0005-0000-0000-00002D050000}"/>
    <cellStyle name="DateYearWholeEstimate 2" xfId="1327" xr:uid="{00000000-0005-0000-0000-00002E050000}"/>
    <cellStyle name="DateYearWholeEstimate 2 2" xfId="3350" xr:uid="{5982AE89-9B1C-46B5-AC11-C90690ED7DE8}"/>
    <cellStyle name="DateYearWholeEstimate 2 3" xfId="3349" xr:uid="{D1091B59-DB75-4640-A5A1-728CB522C557}"/>
    <cellStyle name="DateYearWholeEstimate 3" xfId="3351" xr:uid="{FDD5E035-AB31-46C4-853B-31EE76DBFFD9}"/>
    <cellStyle name="DateYearWholeEstimate 4" xfId="3348" xr:uid="{B71B36B7-3F38-4C71-939D-B00A876F91E5}"/>
    <cellStyle name="Daydate" xfId="1328" xr:uid="{00000000-0005-0000-0000-00002F050000}"/>
    <cellStyle name="Day-Mon-Yr" xfId="1329" xr:uid="{00000000-0005-0000-0000-000030050000}"/>
    <cellStyle name="DblLineDollarAcct" xfId="1330" xr:uid="{00000000-0005-0000-0000-000031050000}"/>
    <cellStyle name="DblLinePercent" xfId="1331" xr:uid="{00000000-0005-0000-0000-000032050000}"/>
    <cellStyle name="Decimal" xfId="1332" xr:uid="{00000000-0005-0000-0000-000033050000}"/>
    <cellStyle name="Décimal" xfId="1333" xr:uid="{00000000-0005-0000-0000-000034050000}"/>
    <cellStyle name="Decimal 2" xfId="1334" xr:uid="{00000000-0005-0000-0000-000035050000}"/>
    <cellStyle name="Décimal 2" xfId="1335" xr:uid="{00000000-0005-0000-0000-000036050000}"/>
    <cellStyle name="Decimal 3" xfId="1336" xr:uid="{00000000-0005-0000-0000-000037050000}"/>
    <cellStyle name="Décimal 3" xfId="1337" xr:uid="{00000000-0005-0000-0000-000038050000}"/>
    <cellStyle name="Decimal 4" xfId="1338" xr:uid="{00000000-0005-0000-0000-000039050000}"/>
    <cellStyle name="Décimal 4" xfId="1339" xr:uid="{00000000-0005-0000-0000-00003A050000}"/>
    <cellStyle name="Decimal Number" xfId="1340" xr:uid="{00000000-0005-0000-0000-00003B050000}"/>
    <cellStyle name="Decimal_2007_5YrFcst_v35" xfId="1341" xr:uid="{00000000-0005-0000-0000-00003C050000}"/>
    <cellStyle name="default" xfId="1342" xr:uid="{00000000-0005-0000-0000-00003D050000}"/>
    <cellStyle name="default 2" xfId="1343" xr:uid="{00000000-0005-0000-0000-00003E050000}"/>
    <cellStyle name="DELTA" xfId="1344" xr:uid="{00000000-0005-0000-0000-00003F050000}"/>
    <cellStyle name="DELTA 2" xfId="3353" xr:uid="{B5334112-EA6F-45DB-A7FB-29587B506FC7}"/>
    <cellStyle name="DELTA 3" xfId="3352" xr:uid="{307AE29B-8FE0-470D-8CF4-A5AC787CDC3A}"/>
    <cellStyle name="Dezimal [0]_!!!GO" xfId="1345" xr:uid="{00000000-0005-0000-0000-000040050000}"/>
    <cellStyle name="Dezimal_!!!GO" xfId="1346" xr:uid="{00000000-0005-0000-0000-000041050000}"/>
    <cellStyle name="Dollar" xfId="1347" xr:uid="{00000000-0005-0000-0000-000042050000}"/>
    <cellStyle name="Dollar (zero dec)" xfId="1348" xr:uid="{00000000-0005-0000-0000-000043050000}"/>
    <cellStyle name="Dollar1" xfId="1349" xr:uid="{00000000-0005-0000-0000-000044050000}"/>
    <cellStyle name="Dollar1Blue" xfId="1350" xr:uid="{00000000-0005-0000-0000-000045050000}"/>
    <cellStyle name="Dollar2" xfId="1351" xr:uid="{00000000-0005-0000-0000-000046050000}"/>
    <cellStyle name="DollarAccounting" xfId="1352" xr:uid="{00000000-0005-0000-0000-000047050000}"/>
    <cellStyle name="DollarAccounting 2" xfId="1353" xr:uid="{00000000-0005-0000-0000-000048050000}"/>
    <cellStyle name="Dollars" xfId="1354" xr:uid="{00000000-0005-0000-0000-000049050000}"/>
    <cellStyle name="Dollars []" xfId="1355" xr:uid="{00000000-0005-0000-0000-00004A050000}"/>
    <cellStyle name="Dollars [] 2" xfId="1356" xr:uid="{00000000-0005-0000-0000-00004B050000}"/>
    <cellStyle name="dollars_Church's Model" xfId="1357" xr:uid="{00000000-0005-0000-0000-00004C050000}"/>
    <cellStyle name="DollarWhole" xfId="1358" xr:uid="{00000000-0005-0000-0000-00004D050000}"/>
    <cellStyle name="Dotted Line" xfId="1359" xr:uid="{00000000-0005-0000-0000-00004E050000}"/>
    <cellStyle name="Dotted Line 2" xfId="3355" xr:uid="{C3530BDA-6A04-480C-91D9-7F0115E63ECA}"/>
    <cellStyle name="Dotted Line 2 2" xfId="4603" xr:uid="{B1C1F0CD-EB49-4A7A-9163-7479F7E8D1F1}"/>
    <cellStyle name="Dotted Line 3" xfId="3354" xr:uid="{188A063D-8894-4E0D-BCDD-71EFB789B364}"/>
    <cellStyle name="Double Accounting" xfId="1360" xr:uid="{00000000-0005-0000-0000-00004F050000}"/>
    <cellStyle name="Download" xfId="1361" xr:uid="{00000000-0005-0000-0000-000050050000}"/>
    <cellStyle name="Download 2" xfId="1362" xr:uid="{00000000-0005-0000-0000-000051050000}"/>
    <cellStyle name="Driver" xfId="1363" xr:uid="{00000000-0005-0000-0000-000052050000}"/>
    <cellStyle name="Dziesietny [0]_Person" xfId="1364" xr:uid="{00000000-0005-0000-0000-000053050000}"/>
    <cellStyle name="Dziesietny_Person" xfId="1365" xr:uid="{00000000-0005-0000-0000-000054050000}"/>
    <cellStyle name="Encabezado 4" xfId="1366" xr:uid="{00000000-0005-0000-0000-000055050000}"/>
    <cellStyle name="Ênfase1" xfId="1367" xr:uid="{00000000-0005-0000-0000-000056050000}"/>
    <cellStyle name="Ênfase2" xfId="1368" xr:uid="{00000000-0005-0000-0000-000057050000}"/>
    <cellStyle name="Ênfase3" xfId="1369" xr:uid="{00000000-0005-0000-0000-000058050000}"/>
    <cellStyle name="Ênfase4" xfId="1370" xr:uid="{00000000-0005-0000-0000-000059050000}"/>
    <cellStyle name="Ênfase5" xfId="1371" xr:uid="{00000000-0005-0000-0000-00005A050000}"/>
    <cellStyle name="Ênfase6" xfId="1372" xr:uid="{00000000-0005-0000-0000-00005B050000}"/>
    <cellStyle name="Énfasis1" xfId="1373" xr:uid="{00000000-0005-0000-0000-00005C050000}"/>
    <cellStyle name="Énfasis2" xfId="1374" xr:uid="{00000000-0005-0000-0000-00005D050000}"/>
    <cellStyle name="Énfasis3" xfId="1375" xr:uid="{00000000-0005-0000-0000-00005E050000}"/>
    <cellStyle name="Énfasis4" xfId="1376" xr:uid="{00000000-0005-0000-0000-00005F050000}"/>
    <cellStyle name="Énfasis5" xfId="1377" xr:uid="{00000000-0005-0000-0000-000060050000}"/>
    <cellStyle name="Énfasis6" xfId="1378" xr:uid="{00000000-0005-0000-0000-000061050000}"/>
    <cellStyle name="Enter Currency (0)" xfId="1379" xr:uid="{00000000-0005-0000-0000-000062050000}"/>
    <cellStyle name="Enter Currency (0) 2" xfId="1380" xr:uid="{00000000-0005-0000-0000-000063050000}"/>
    <cellStyle name="Enter Currency (0)_Armenia_EApricing_020912" xfId="3356" xr:uid="{0F19D522-2797-406F-8509-23FE7861F8C0}"/>
    <cellStyle name="Enter Currency (2)" xfId="1381" xr:uid="{00000000-0005-0000-0000-000064050000}"/>
    <cellStyle name="Enter Currency (2) 2" xfId="1382" xr:uid="{00000000-0005-0000-0000-000065050000}"/>
    <cellStyle name="Enter Currency (2)_Armenia_EApricing_020912" xfId="3357" xr:uid="{FE29357C-07D8-435D-83B8-BF23E7B70EAE}"/>
    <cellStyle name="Enter Units (0)" xfId="1383" xr:uid="{00000000-0005-0000-0000-000066050000}"/>
    <cellStyle name="Enter Units (0) 2" xfId="1384" xr:uid="{00000000-0005-0000-0000-000067050000}"/>
    <cellStyle name="Enter Units (0)_Armenia_EApricing_020912" xfId="3358" xr:uid="{65DBBA66-74CB-47ED-9EF2-7CCAEFB4D180}"/>
    <cellStyle name="Enter Units (1)" xfId="1385" xr:uid="{00000000-0005-0000-0000-000068050000}"/>
    <cellStyle name="Enter Units (1) 2" xfId="1386" xr:uid="{00000000-0005-0000-0000-000069050000}"/>
    <cellStyle name="Enter Units (1)_Armenia_EApricing_020912" xfId="3359" xr:uid="{17A6538D-7BB7-4D8F-AEC0-74034303381B}"/>
    <cellStyle name="Enter Units (2)" xfId="1387" xr:uid="{00000000-0005-0000-0000-00006A050000}"/>
    <cellStyle name="Enter Units (2) 2" xfId="1388" xr:uid="{00000000-0005-0000-0000-00006B050000}"/>
    <cellStyle name="Enter Units (2)_Armenia_EApricing_020912" xfId="3360" xr:uid="{F103184A-F6CA-4908-8453-514BAD1CBE24}"/>
    <cellStyle name="Entered" xfId="1389" xr:uid="{00000000-0005-0000-0000-00006C050000}"/>
    <cellStyle name="Entities" xfId="1390" xr:uid="{00000000-0005-0000-0000-00006D050000}"/>
    <cellStyle name="Entrada" xfId="1391" xr:uid="{00000000-0005-0000-0000-00006E050000}"/>
    <cellStyle name="Entrada 2" xfId="3361" xr:uid="{57F8C3C7-CEC7-4916-B950-CAD6B9652DCC}"/>
    <cellStyle name="Entrada 2 2" xfId="5003" xr:uid="{447BB661-9102-4E74-A4BC-94172EAC7979}"/>
    <cellStyle name="Entrada 2 3" xfId="2375" xr:uid="{5173B540-E923-491F-8BFE-F79734C41BA8}"/>
    <cellStyle name="Entrada 3" xfId="5002" xr:uid="{4F243BF6-B175-408B-8967-02DFB70169FE}"/>
    <cellStyle name="Entrada 4" xfId="2374" xr:uid="{BD717E27-76D1-4F97-A4B8-95C734C99FAC}"/>
    <cellStyle name="est" xfId="1392" xr:uid="{00000000-0005-0000-0000-00006F050000}"/>
    <cellStyle name="Estilo 1" xfId="1393" xr:uid="{00000000-0005-0000-0000-000070050000}"/>
    <cellStyle name="Estilo 10" xfId="3362" xr:uid="{C221532B-C51A-41C3-8E49-5D00D75796EB}"/>
    <cellStyle name="Estilo 11" xfId="3363" xr:uid="{F167CFA2-89A8-49B7-B179-656670966511}"/>
    <cellStyle name="Estilo 12" xfId="3364" xr:uid="{A8EF48AA-6133-4521-8517-E628FF363930}"/>
    <cellStyle name="Estilo 13" xfId="3365" xr:uid="{5251BBC1-C761-4452-A5C5-657C0E3CEFC0}"/>
    <cellStyle name="Estilo 14" xfId="3366" xr:uid="{E8B86927-9A16-49B5-812E-A703DAC139B6}"/>
    <cellStyle name="Estilo 15" xfId="3367" xr:uid="{1511CC82-780B-47D0-9E61-18D5E5446B00}"/>
    <cellStyle name="Estilo 16" xfId="3368" xr:uid="{16EF2588-89B3-4EBB-9E83-2FEA35F8AA8E}"/>
    <cellStyle name="Estilo 17" xfId="3369" xr:uid="{D585034F-5F48-40EA-AD23-D23EF30F41FF}"/>
    <cellStyle name="Estilo 18" xfId="3370" xr:uid="{F23229EF-8845-46C6-B4A8-A8B917A88427}"/>
    <cellStyle name="Estilo 19" xfId="3371" xr:uid="{719FF6EA-934B-4CBA-A931-154ACB9C8DB1}"/>
    <cellStyle name="Estilo 2" xfId="3372" xr:uid="{E822DAAC-BFBE-47D6-89C1-F634B51EEF34}"/>
    <cellStyle name="Estilo 20" xfId="3373" xr:uid="{BFAE1F4D-87B1-451A-BFEF-CBE818CCC0C0}"/>
    <cellStyle name="Estilo 21" xfId="3374" xr:uid="{4F99A162-E485-47C7-BF62-3F401AF1C165}"/>
    <cellStyle name="Estilo 22" xfId="3375" xr:uid="{B0805A70-FAF4-4090-9B04-0440AE265F95}"/>
    <cellStyle name="Estilo 23" xfId="3376" xr:uid="{9D78E487-1A76-4A7A-AF85-5AF58D4292F3}"/>
    <cellStyle name="Estilo 24" xfId="3377" xr:uid="{FF7105FC-EDA5-4256-9152-51A43EBF9491}"/>
    <cellStyle name="Estilo 25" xfId="3378" xr:uid="{16E60973-BD57-412A-B063-9B6DE11C069C}"/>
    <cellStyle name="Estilo 26" xfId="3379" xr:uid="{030ABD61-F9FD-4F72-844D-9FA907A0034C}"/>
    <cellStyle name="Estilo 27" xfId="3380" xr:uid="{8427387E-FABA-413A-BF44-A919309C7E15}"/>
    <cellStyle name="Estilo 28" xfId="3381" xr:uid="{37B16C5D-AFE5-49A3-8A69-9E7B63C93426}"/>
    <cellStyle name="Estilo 29" xfId="3382" xr:uid="{30F45C3B-13C1-43FD-A544-0EA3460A09D7}"/>
    <cellStyle name="Estilo 3" xfId="3383" xr:uid="{65FA03A7-A431-44DB-8E19-D0543623DBE4}"/>
    <cellStyle name="Estilo 30" xfId="3384" xr:uid="{4557D7D6-D7F5-464E-BB19-90B28D72214D}"/>
    <cellStyle name="Estilo 31" xfId="3385" xr:uid="{14399160-ACBF-4279-BF14-02DE6B0A7A4D}"/>
    <cellStyle name="Estilo 32" xfId="3386" xr:uid="{E37AF288-A2A1-4688-9B1C-A8AD0F2E3ED2}"/>
    <cellStyle name="Estilo 33" xfId="3387" xr:uid="{37E6D079-58C4-4B3D-8DAF-7E7B9B75F231}"/>
    <cellStyle name="Estilo 34" xfId="3388" xr:uid="{2389C7C1-06E2-45F2-8006-C054828F9DA3}"/>
    <cellStyle name="Estilo 35" xfId="3389" xr:uid="{55669CC7-F848-486F-A6A4-6B6FEE0F1FA7}"/>
    <cellStyle name="Estilo 36" xfId="3390" xr:uid="{C89C18EF-BFC4-4B47-AD93-96760D9D67CD}"/>
    <cellStyle name="Estilo 37" xfId="3391" xr:uid="{40760F0D-F4B3-4C80-847A-1142765C69D8}"/>
    <cellStyle name="Estilo 38" xfId="3392" xr:uid="{2C400144-A8D1-4BC2-B0DF-5F580F423893}"/>
    <cellStyle name="Estilo 39" xfId="3393" xr:uid="{6AE7F2A0-E32C-4510-8D47-05F61DE10538}"/>
    <cellStyle name="Estilo 4" xfId="3394" xr:uid="{EDF8D1AF-07A4-4229-A2E5-C1BF87E6A581}"/>
    <cellStyle name="Estilo 40" xfId="3395" xr:uid="{FB964150-A7DB-4D02-8AB3-010FCE7EF4E0}"/>
    <cellStyle name="Estilo 41" xfId="3396" xr:uid="{10E846C9-0F7F-4FE8-87F7-6CF6015E26B0}"/>
    <cellStyle name="Estilo 42" xfId="3397" xr:uid="{593E1EF2-89A5-43DD-AB13-6E8CA535773A}"/>
    <cellStyle name="Estilo 43" xfId="3398" xr:uid="{16FAE9D3-2E69-4793-88E5-6A31ACDF60E4}"/>
    <cellStyle name="Estilo 44" xfId="3399" xr:uid="{DAEB8376-CB93-4815-937E-318FC818D8FC}"/>
    <cellStyle name="Estilo 45" xfId="3400" xr:uid="{0F7B91ED-8554-4088-BFA2-B72B64725647}"/>
    <cellStyle name="Estilo 46" xfId="3401" xr:uid="{F3C2BABF-EE5A-410A-82B3-8B7A267DC823}"/>
    <cellStyle name="Estilo 47" xfId="3402" xr:uid="{8390C37B-31CF-4A16-8DBD-3A75A3EF69CF}"/>
    <cellStyle name="Estilo 48" xfId="3403" xr:uid="{3412F6C4-2B87-46DD-8932-AD82018E785B}"/>
    <cellStyle name="Estilo 49" xfId="3404" xr:uid="{552C30E0-2C3E-4096-8742-5224D61800FA}"/>
    <cellStyle name="Estilo 5" xfId="3405" xr:uid="{1E499A33-1CA7-442B-B8C7-71CDA196EEBF}"/>
    <cellStyle name="Estilo 50" xfId="3406" xr:uid="{8F977CA4-44DD-4D65-88D1-12F9408DA268}"/>
    <cellStyle name="Estilo 51" xfId="3407" xr:uid="{F2E68A54-3A4B-4352-9476-10DD92733531}"/>
    <cellStyle name="Estilo 52" xfId="3408" xr:uid="{FE00F90B-DAA6-49E6-8BE0-B16A8E80C7D7}"/>
    <cellStyle name="Estilo 53" xfId="3409" xr:uid="{C572765A-CFF6-43EF-859D-D4BB2F30340E}"/>
    <cellStyle name="Estilo 54" xfId="3410" xr:uid="{DE25FA98-E586-4FD1-A086-30AAE2F3CA51}"/>
    <cellStyle name="Estilo 55" xfId="3411" xr:uid="{FC0D8AE8-6D35-4201-8C06-E38681CFF67C}"/>
    <cellStyle name="Estilo 56" xfId="3412" xr:uid="{C7805E96-B112-48FA-A672-E156B19737E7}"/>
    <cellStyle name="Estilo 57" xfId="3413" xr:uid="{7B62795F-8833-4AF4-BDAE-73EDD21C0D6A}"/>
    <cellStyle name="Estilo 58" xfId="3414" xr:uid="{D8FFE588-0C9A-4813-9B5C-DCED355AA906}"/>
    <cellStyle name="Estilo 59" xfId="3415" xr:uid="{2BEE9C5D-31A1-4CE8-9E81-CE3153237C86}"/>
    <cellStyle name="Estilo 6" xfId="3416" xr:uid="{0C30D356-5881-47CB-88C4-B1DB991118B4}"/>
    <cellStyle name="Estilo 60" xfId="3417" xr:uid="{9C15B715-95B0-4D0D-AAD4-2CD7426C9C2C}"/>
    <cellStyle name="Estilo 7" xfId="3418" xr:uid="{023A5673-C039-445A-B6D4-0C0A734F6944}"/>
    <cellStyle name="Estilo 8" xfId="3419" xr:uid="{DA8E7AB2-DC02-40E9-B05E-2AA4CAB36560}"/>
    <cellStyle name="Estilo 9" xfId="3420" xr:uid="{9CE54879-939C-4297-A5AD-069704261A6B}"/>
    <cellStyle name="Euro" xfId="1394" xr:uid="{00000000-0005-0000-0000-000071050000}"/>
    <cellStyle name="Euro 2" xfId="1395" xr:uid="{00000000-0005-0000-0000-000072050000}"/>
    <cellStyle name="Euro 2 2" xfId="1396" xr:uid="{00000000-0005-0000-0000-000073050000}"/>
    <cellStyle name="Euro 3" xfId="1397" xr:uid="{00000000-0005-0000-0000-000074050000}"/>
    <cellStyle name="Euro 3 2" xfId="1398" xr:uid="{00000000-0005-0000-0000-000075050000}"/>
    <cellStyle name="Euro 4" xfId="1399" xr:uid="{00000000-0005-0000-0000-000076050000}"/>
    <cellStyle name="Euro 5" xfId="3421" xr:uid="{1D09322A-59A1-49A1-BE94-9F80A0AB31B6}"/>
    <cellStyle name="Explanatory Text 2" xfId="1400" xr:uid="{00000000-0005-0000-0000-000077050000}"/>
    <cellStyle name="Explanatory Text 2 2" xfId="1401" xr:uid="{00000000-0005-0000-0000-000078050000}"/>
    <cellStyle name="Explanatory Text 3" xfId="1402" xr:uid="{00000000-0005-0000-0000-000079050000}"/>
    <cellStyle name="EY House" xfId="1403" xr:uid="{00000000-0005-0000-0000-00007A050000}"/>
    <cellStyle name="F2" xfId="1404" xr:uid="{00000000-0005-0000-0000-00007B050000}"/>
    <cellStyle name="F3" xfId="1405" xr:uid="{00000000-0005-0000-0000-00007C050000}"/>
    <cellStyle name="F4" xfId="1406" xr:uid="{00000000-0005-0000-0000-00007D050000}"/>
    <cellStyle name="F5" xfId="1407" xr:uid="{00000000-0005-0000-0000-00007E050000}"/>
    <cellStyle name="F5 2" xfId="1408" xr:uid="{00000000-0005-0000-0000-00007F050000}"/>
    <cellStyle name="F6" xfId="1409" xr:uid="{00000000-0005-0000-0000-000080050000}"/>
    <cellStyle name="F6 2" xfId="1410" xr:uid="{00000000-0005-0000-0000-000081050000}"/>
    <cellStyle name="F6_Armenia_EApricing_020912" xfId="3422" xr:uid="{1E38BC60-33BC-4E2C-AE89-572F77C67607}"/>
    <cellStyle name="F7" xfId="1411" xr:uid="{00000000-0005-0000-0000-000082050000}"/>
    <cellStyle name="F7 2" xfId="1412" xr:uid="{00000000-0005-0000-0000-000083050000}"/>
    <cellStyle name="F8" xfId="1413" xr:uid="{00000000-0005-0000-0000-000084050000}"/>
    <cellStyle name="Final_Data" xfId="1414" xr:uid="{00000000-0005-0000-0000-000085050000}"/>
    <cellStyle name="Fixed" xfId="1415" xr:uid="{00000000-0005-0000-0000-000086050000}"/>
    <cellStyle name="Fixed [0]" xfId="1416" xr:uid="{00000000-0005-0000-0000-000087050000}"/>
    <cellStyle name="Fixed [0] 2" xfId="1417" xr:uid="{00000000-0005-0000-0000-000088050000}"/>
    <cellStyle name="Fixed 1" xfId="1418" xr:uid="{00000000-0005-0000-0000-000089050000}"/>
    <cellStyle name="Fixed 1 2" xfId="1419" xr:uid="{00000000-0005-0000-0000-00008A050000}"/>
    <cellStyle name="Fixed 2" xfId="1420" xr:uid="{00000000-0005-0000-0000-00008B050000}"/>
    <cellStyle name="Fixed 2 2" xfId="1421" xr:uid="{00000000-0005-0000-0000-00008C050000}"/>
    <cellStyle name="Fixed_2007_5YrFcst_AM v40" xfId="1422" xr:uid="{00000000-0005-0000-0000-00008D050000}"/>
    <cellStyle name="Fixed0" xfId="1423" xr:uid="{00000000-0005-0000-0000-00008E050000}"/>
    <cellStyle name="Fixlong" xfId="1424" xr:uid="{00000000-0005-0000-0000-00008F050000}"/>
    <cellStyle name="Footnote" xfId="1425" xr:uid="{00000000-0005-0000-0000-000090050000}"/>
    <cellStyle name="ForecastInput" xfId="1426" xr:uid="{00000000-0005-0000-0000-000091050000}"/>
    <cellStyle name="ForecastInput 2" xfId="1427" xr:uid="{00000000-0005-0000-0000-000092050000}"/>
    <cellStyle name="Formula" xfId="1428" xr:uid="{00000000-0005-0000-0000-000093050000}"/>
    <cellStyle name="Formula 2" xfId="1429" xr:uid="{00000000-0005-0000-0000-000094050000}"/>
    <cellStyle name="Formula 2 2" xfId="3425" xr:uid="{5E5B5DAF-8699-42B7-B430-0BAF74E574C2}"/>
    <cellStyle name="Formula 2 2 2" xfId="4612" xr:uid="{2016B957-9F21-447B-8309-D6A395729387}"/>
    <cellStyle name="Formula 2 2 2 2" xfId="5004" xr:uid="{16DEA774-A2DC-444B-81E8-D195EA2D2F44}"/>
    <cellStyle name="Formula 2 2 3" xfId="2423" xr:uid="{9FF35154-8A5F-4848-B802-4C2FD4E9E66F}"/>
    <cellStyle name="Formula 2 3" xfId="3424" xr:uid="{57FD91A2-F0A1-4484-8B59-27EEB6EA0C54}"/>
    <cellStyle name="Formula 2 4" xfId="2422" xr:uid="{BA4B9402-4459-4ABD-B3E2-326AFBB842C2}"/>
    <cellStyle name="Formula 3" xfId="3426" xr:uid="{FAC7A76F-074F-4CAE-B07A-DEB7564D71D0}"/>
    <cellStyle name="Formula 3 2" xfId="4613" xr:uid="{CEA43B33-4F4D-488C-BD61-31A056993D09}"/>
    <cellStyle name="Formula 3 2 2" xfId="5005" xr:uid="{48C63796-932F-4F6A-B64E-C99764797599}"/>
    <cellStyle name="Formula 3 3" xfId="2424" xr:uid="{2F06B1CC-B3E0-4C84-B5D1-A7550F70279D}"/>
    <cellStyle name="Formula 4" xfId="3423" xr:uid="{9748AF99-3529-41BF-87EF-2806FE3E3D7B}"/>
    <cellStyle name="Formula 5" xfId="2421" xr:uid="{3034A652-C713-4854-B175-2B8B311830C5}"/>
    <cellStyle name="ƒp[ƒZƒ“ƒg_!!!GO" xfId="1430" xr:uid="{00000000-0005-0000-0000-000095050000}"/>
    <cellStyle name="Fraction" xfId="1431" xr:uid="{00000000-0005-0000-0000-000096050000}"/>
    <cellStyle name="Fraction [8]" xfId="1432" xr:uid="{00000000-0005-0000-0000-000097050000}"/>
    <cellStyle name="Fraction [8] 2" xfId="1433" xr:uid="{00000000-0005-0000-0000-000098050000}"/>
    <cellStyle name="Fraction [Bl]" xfId="1434" xr:uid="{00000000-0005-0000-0000-000099050000}"/>
    <cellStyle name="Fraction [Bl] 2" xfId="1435" xr:uid="{00000000-0005-0000-0000-00009A050000}"/>
    <cellStyle name="Fraction 2" xfId="1436" xr:uid="{00000000-0005-0000-0000-00009B050000}"/>
    <cellStyle name="Fraction 3" xfId="1437" xr:uid="{00000000-0005-0000-0000-00009C050000}"/>
    <cellStyle name="Fraction 4" xfId="1438" xr:uid="{00000000-0005-0000-0000-00009D050000}"/>
    <cellStyle name="FY" xfId="1439" xr:uid="{00000000-0005-0000-0000-00009E050000}"/>
    <cellStyle name="g" xfId="1440" xr:uid="{00000000-0005-0000-0000-00009F050000}"/>
    <cellStyle name="Gen. Number" xfId="1441" xr:uid="{00000000-0005-0000-0000-0000A0050000}"/>
    <cellStyle name="Gen. Number 2" xfId="1442" xr:uid="{00000000-0005-0000-0000-0000A1050000}"/>
    <cellStyle name="Gen. Number 2 2" xfId="3429" xr:uid="{B85697DC-6151-4062-BB02-EE76766E9DD6}"/>
    <cellStyle name="Gen. Number 2 2 2" xfId="4616" xr:uid="{2F3BFD7A-934F-4925-8372-E9B661ED387B}"/>
    <cellStyle name="Gen. Number 2 3" xfId="3428" xr:uid="{1F18A471-DE49-4FC3-831B-890F6154823E}"/>
    <cellStyle name="Gen. Number 2 4" xfId="4615" xr:uid="{72BE3F1D-EBB3-4E96-98F9-5A915A642EB0}"/>
    <cellStyle name="Gen. Number 3" xfId="3430" xr:uid="{6654A242-7654-4119-ADEB-597DF4E9DC90}"/>
    <cellStyle name="Gen. Number 3 2" xfId="4617" xr:uid="{88D2BBE5-62E3-487B-BB66-36BBE36624F3}"/>
    <cellStyle name="Gen. Number 4" xfId="3427" xr:uid="{FD0649CA-3126-4E11-8223-0953BD028C63}"/>
    <cellStyle name="Gen. Number 5" xfId="4614" xr:uid="{D0D107EA-71DB-4583-BB01-21F71FC97A4E}"/>
    <cellStyle name="Gen. Percent" xfId="1443" xr:uid="{00000000-0005-0000-0000-0000A2050000}"/>
    <cellStyle name="Gen.Number" xfId="1444" xr:uid="{00000000-0005-0000-0000-0000A3050000}"/>
    <cellStyle name="Gen.Number 2" xfId="1445" xr:uid="{00000000-0005-0000-0000-0000A4050000}"/>
    <cellStyle name="Gen.Number 2 2" xfId="3433" xr:uid="{4A4B9F73-FEE1-4612-833A-61A2A371DC2C}"/>
    <cellStyle name="Gen.Number 2 3" xfId="3432" xr:uid="{ECB5DFE8-A2FF-4DBC-ACAB-C11331B81B76}"/>
    <cellStyle name="Gen.Number 3" xfId="3434" xr:uid="{668FE98D-5D31-4AAA-9396-E0EC575A4522}"/>
    <cellStyle name="Gen.Number 4" xfId="3431" xr:uid="{6D8E15CA-3850-4637-B93C-5B819FBB702C}"/>
    <cellStyle name="Global" xfId="1446" xr:uid="{00000000-0005-0000-0000-0000A5050000}"/>
    <cellStyle name="Global 2" xfId="1447" xr:uid="{00000000-0005-0000-0000-0000A6050000}"/>
    <cellStyle name="Global 2 2" xfId="3437" xr:uid="{A2CD405B-A73A-4658-BA63-F7679FA3171C}"/>
    <cellStyle name="Global 2 2 2" xfId="4618" xr:uid="{509C48CB-A180-4C9E-BDB9-7EB76A2E8815}"/>
    <cellStyle name="Global 2 2 3" xfId="2431" xr:uid="{FE35C17A-0BA7-438E-8145-120C2B6CCBAD}"/>
    <cellStyle name="Global 2 3" xfId="3436" xr:uid="{8F1CDD86-6F18-4438-BDE3-6DDBDAA5E718}"/>
    <cellStyle name="Global 2 4" xfId="2430" xr:uid="{D3467E55-4F2B-456C-8E51-D64F169CBCF2}"/>
    <cellStyle name="Global 3" xfId="3438" xr:uid="{F9C77287-14FE-4AC0-865F-461C1B2406BF}"/>
    <cellStyle name="Global 3 2" xfId="4619" xr:uid="{219BA807-DB8C-46FF-906D-E11E2D091C4B}"/>
    <cellStyle name="Global 3 3" xfId="2433" xr:uid="{3E0E899A-C3C7-4104-B883-839DF5ABA70A}"/>
    <cellStyle name="Global 4" xfId="3435" xr:uid="{84D996E9-CDDB-494B-914E-54BC13FDA89D}"/>
    <cellStyle name="Global 5" xfId="2428" xr:uid="{26D08036-FCEB-4162-BA99-A7C3C0705B32}"/>
    <cellStyle name="Good 2" xfId="1448" xr:uid="{00000000-0005-0000-0000-0000A7050000}"/>
    <cellStyle name="Good 2 2" xfId="1449" xr:uid="{00000000-0005-0000-0000-0000A8050000}"/>
    <cellStyle name="Good 3" xfId="1450" xr:uid="{00000000-0005-0000-0000-0000A9050000}"/>
    <cellStyle name="Grand Total" xfId="1451" xr:uid="{00000000-0005-0000-0000-0000AA050000}"/>
    <cellStyle name="Grand Total 2" xfId="3440" xr:uid="{193707F1-0EED-4523-9E67-9EA8692ED11C}"/>
    <cellStyle name="Grand Total 2 2" xfId="5006" xr:uid="{9C2238F0-D450-422F-B8AF-F164A4E8A3D6}"/>
    <cellStyle name="Grand Total 2 3" xfId="2439" xr:uid="{E2BEB1D4-1060-4FAA-9C57-9A83B53B25E4}"/>
    <cellStyle name="Grand Total 3" xfId="3439" xr:uid="{98FDECE2-9B04-4B50-B94B-D5D6875AB6AE}"/>
    <cellStyle name="Grand Total 4" xfId="2438" xr:uid="{27A63772-560B-4DE8-9723-95E019E21543}"/>
    <cellStyle name="Green" xfId="1452" xr:uid="{00000000-0005-0000-0000-0000AB050000}"/>
    <cellStyle name="Grey" xfId="1453" xr:uid="{00000000-0005-0000-0000-0000AC050000}"/>
    <cellStyle name="Grouped Head" xfId="1454" xr:uid="{00000000-0005-0000-0000-0000AD050000}"/>
    <cellStyle name="Grouped Head 2" xfId="3442" xr:uid="{121C867E-3BDC-4AEE-8653-BD75991887EC}"/>
    <cellStyle name="Grouped Head 2 2" xfId="4621" xr:uid="{2C03B54B-6D6C-4B6A-AA27-82B325D80A20}"/>
    <cellStyle name="Grouped Head 3" xfId="3441" xr:uid="{D1194E78-E8C5-4270-BA54-C2901369DC1A}"/>
    <cellStyle name="Grouped Head 4" xfId="4620" xr:uid="{CF3C81D6-EAA0-43D4-8CA2-1B850287AE7A}"/>
    <cellStyle name="Growth" xfId="1455" xr:uid="{00000000-0005-0000-0000-0000AE050000}"/>
    <cellStyle name="Growth 2" xfId="1456" xr:uid="{00000000-0005-0000-0000-0000AF050000}"/>
    <cellStyle name="GrowthRate" xfId="1457" xr:uid="{00000000-0005-0000-0000-0000B0050000}"/>
    <cellStyle name="GrowthRate 2" xfId="1458" xr:uid="{00000000-0005-0000-0000-0000B1050000}"/>
    <cellStyle name="H I D E" xfId="1459" xr:uid="{00000000-0005-0000-0000-0000B2050000}"/>
    <cellStyle name="hard no" xfId="1460" xr:uid="{00000000-0005-0000-0000-0000B3050000}"/>
    <cellStyle name="hard no 2" xfId="3444" xr:uid="{3F500498-56A5-4712-A30A-669C8C922B9E}"/>
    <cellStyle name="hard no 2 2" xfId="4622" xr:uid="{6963453D-6F35-4BF2-8795-AACCF9BAA8E9}"/>
    <cellStyle name="hard no 2 2 2" xfId="5007" xr:uid="{C31A3085-48E5-4F95-B109-C7D58A93777B}"/>
    <cellStyle name="hard no 2 3" xfId="2441" xr:uid="{FA93D6F1-CB13-47D3-8320-A66BE25CEE3D}"/>
    <cellStyle name="hard no 3" xfId="3443" xr:uid="{20D7B6F0-EA62-459E-AB8B-4B59B84A3907}"/>
    <cellStyle name="hard no 4" xfId="2440" xr:uid="{D183BACE-ED53-43D0-AA99-5853A802CB62}"/>
    <cellStyle name="hard no." xfId="1461" xr:uid="{00000000-0005-0000-0000-0000B4050000}"/>
    <cellStyle name="hard no. 2" xfId="1462" xr:uid="{00000000-0005-0000-0000-0000B5050000}"/>
    <cellStyle name="hard no. 2 2" xfId="3447" xr:uid="{F574105B-3E17-4D3E-AE37-F934FA87B47B}"/>
    <cellStyle name="hard no. 2 2 2" xfId="4623" xr:uid="{4320979B-45AA-4D69-8837-2AF86C763713}"/>
    <cellStyle name="hard no. 2 2 2 2" xfId="5008" xr:uid="{4CCB787D-EFDE-4900-AC68-35B047E9DF43}"/>
    <cellStyle name="hard no. 2 2 3" xfId="2444" xr:uid="{783D27CF-2051-41B8-911C-6E499D1E4E27}"/>
    <cellStyle name="hard no. 2 3" xfId="3446" xr:uid="{A0F5E55F-2ED3-4B5F-98C2-E7A8A749ADDF}"/>
    <cellStyle name="hard no. 2 4" xfId="2443" xr:uid="{78485FC9-4811-4871-BF30-2514F487E42D}"/>
    <cellStyle name="hard no. 3" xfId="3448" xr:uid="{C5D133D5-1FFB-4C65-8C31-531E99622635}"/>
    <cellStyle name="hard no. 3 2" xfId="4624" xr:uid="{EED00661-1F5E-4F5E-AA03-ADFFD4C7564E}"/>
    <cellStyle name="hard no. 3 2 2" xfId="5009" xr:uid="{A810649A-E3AB-44DB-9060-494DB1E9753E}"/>
    <cellStyle name="hard no. 3 3" xfId="2445" xr:uid="{CF2D1707-3E30-46CD-AD79-33C509AE3711}"/>
    <cellStyle name="hard no. 4" xfId="3445" xr:uid="{43815B95-B971-40ED-955B-9788C7EDF9B9}"/>
    <cellStyle name="hard no. 5" xfId="2442" xr:uid="{8C7630E3-DA0E-4125-983C-181BDB9ACA03}"/>
    <cellStyle name="hard no._Kyrgsystan Importer PL" xfId="3449" xr:uid="{7A8A2F53-4154-4FF3-B0EB-A0BF91D75F1F}"/>
    <cellStyle name="Hard Percent" xfId="1463" xr:uid="{00000000-0005-0000-0000-0000B6050000}"/>
    <cellStyle name="hardno" xfId="1464" xr:uid="{00000000-0005-0000-0000-0000B7050000}"/>
    <cellStyle name="head1" xfId="1465" xr:uid="{00000000-0005-0000-0000-0000B8050000}"/>
    <cellStyle name="head2" xfId="1466" xr:uid="{00000000-0005-0000-0000-0000B9050000}"/>
    <cellStyle name="Header" xfId="1467" xr:uid="{00000000-0005-0000-0000-0000BA050000}"/>
    <cellStyle name="Header Total" xfId="1468" xr:uid="{00000000-0005-0000-0000-0000BB050000}"/>
    <cellStyle name="Header Total 2" xfId="3451" xr:uid="{B803584A-7CF9-44B6-B955-CC4502D6067A}"/>
    <cellStyle name="Header Total 2 2" xfId="2449" xr:uid="{39B7BFE0-9D37-458F-8C91-670844C07D4F}"/>
    <cellStyle name="Header Total 3" xfId="3450" xr:uid="{4E2B5736-9FFD-4D67-A9DA-F194297AF23D}"/>
    <cellStyle name="Header Total 4" xfId="2448" xr:uid="{BD2AE2AD-C5F9-4BF4-BA7E-D37A0347AEFD}"/>
    <cellStyle name="Header_2007_5YrFcst_AM v40" xfId="1469" xr:uid="{00000000-0005-0000-0000-0000BC050000}"/>
    <cellStyle name="Header1" xfId="1470" xr:uid="{00000000-0005-0000-0000-0000BD050000}"/>
    <cellStyle name="Header1 2" xfId="3452" xr:uid="{30EBF36B-6F3F-4C5E-83B3-31732D51D3AD}"/>
    <cellStyle name="Header1 2 2" xfId="4626" xr:uid="{335411B4-C48F-4A3F-9888-8BA4FA6A93F5}"/>
    <cellStyle name="Header1 3" xfId="3453" xr:uid="{02969BA3-C0A1-49AC-9DD7-3B2957EB6F10}"/>
    <cellStyle name="Header1 3 2" xfId="4627" xr:uid="{0B289EF8-005F-4F69-8DD4-5DD3A5436A3A}"/>
    <cellStyle name="Header1 4" xfId="4625" xr:uid="{D6C6B235-8552-427E-8AD5-61879A06B19C}"/>
    <cellStyle name="Header2" xfId="1471" xr:uid="{00000000-0005-0000-0000-0000BE050000}"/>
    <cellStyle name="Header2 2" xfId="3455" xr:uid="{537CD918-E4BC-479F-80F5-BA1BEC38F3F4}"/>
    <cellStyle name="Header2 2 2" xfId="2453" xr:uid="{F771445B-1D0D-45AA-A981-D3E3E83DEDAE}"/>
    <cellStyle name="Header2 3" xfId="3454" xr:uid="{7D574393-91A2-4DA9-B515-F2E4007784A5}"/>
    <cellStyle name="Header2 4" xfId="2452" xr:uid="{F1653523-8E65-41A6-AE2B-6DAEC388099D}"/>
    <cellStyle name="Header3" xfId="1472" xr:uid="{00000000-0005-0000-0000-0000BF050000}"/>
    <cellStyle name="Header3 2" xfId="3457" xr:uid="{C101F124-D716-4A56-9EFB-A85EC21F53BD}"/>
    <cellStyle name="Header3 2 2" xfId="5011" xr:uid="{02D473C4-D69A-41B9-81C6-42B7F5A897E5}"/>
    <cellStyle name="Header3 3" xfId="3456" xr:uid="{8E907344-4877-4F18-8BC2-BE744840EE33}"/>
    <cellStyle name="Header3 3 2" xfId="5010" xr:uid="{E99DAFE3-5580-459E-BB51-66446A094A63}"/>
    <cellStyle name="Header4" xfId="1473" xr:uid="{00000000-0005-0000-0000-0000C0050000}"/>
    <cellStyle name="Header4 2" xfId="3458" xr:uid="{5275749D-2BC6-436A-8272-E6F534CF1AED}"/>
    <cellStyle name="Header4 2 2" xfId="4629" xr:uid="{CA2949CE-493F-4152-BF54-72FD6377CCFF}"/>
    <cellStyle name="Header4 3" xfId="4628" xr:uid="{D0B0FF77-CABD-4AB7-87C9-412785E8829B}"/>
    <cellStyle name="headers" xfId="1474" xr:uid="{00000000-0005-0000-0000-0000C1050000}"/>
    <cellStyle name="Heading" xfId="1475" xr:uid="{00000000-0005-0000-0000-0000C2050000}"/>
    <cellStyle name="Heading 1 2" xfId="1476" xr:uid="{00000000-0005-0000-0000-0000C3050000}"/>
    <cellStyle name="Heading 1 2 2" xfId="1477" xr:uid="{00000000-0005-0000-0000-0000C4050000}"/>
    <cellStyle name="Heading 1 3" xfId="1478" xr:uid="{00000000-0005-0000-0000-0000C5050000}"/>
    <cellStyle name="Heading 2 2" xfId="1479" xr:uid="{00000000-0005-0000-0000-0000C6050000}"/>
    <cellStyle name="Heading 2 2 2" xfId="1480" xr:uid="{00000000-0005-0000-0000-0000C7050000}"/>
    <cellStyle name="Heading 2 3" xfId="1481" xr:uid="{00000000-0005-0000-0000-0000C8050000}"/>
    <cellStyle name="Heading 3 2" xfId="1482" xr:uid="{00000000-0005-0000-0000-0000C9050000}"/>
    <cellStyle name="Heading 3 2 2" xfId="1483" xr:uid="{00000000-0005-0000-0000-0000CA050000}"/>
    <cellStyle name="Heading 3 3" xfId="1484" xr:uid="{00000000-0005-0000-0000-0000CB050000}"/>
    <cellStyle name="Heading 4 2" xfId="1485" xr:uid="{00000000-0005-0000-0000-0000CC050000}"/>
    <cellStyle name="Heading 4 2 2" xfId="1486" xr:uid="{00000000-0005-0000-0000-0000CD050000}"/>
    <cellStyle name="Heading 4 3" xfId="1487" xr:uid="{00000000-0005-0000-0000-0000CE050000}"/>
    <cellStyle name="Heading No Underline" xfId="1488" xr:uid="{00000000-0005-0000-0000-0000CF050000}"/>
    <cellStyle name="Heading No Underline 2" xfId="1489" xr:uid="{00000000-0005-0000-0000-0000D0050000}"/>
    <cellStyle name="Heading1" xfId="1490" xr:uid="{00000000-0005-0000-0000-0000D1050000}"/>
    <cellStyle name="Heading2" xfId="1491" xr:uid="{00000000-0005-0000-0000-0000D2050000}"/>
    <cellStyle name="HEADINGS" xfId="1492" xr:uid="{00000000-0005-0000-0000-0000D3050000}"/>
    <cellStyle name="HEADINGS 2" xfId="3460" xr:uid="{2C78E55F-0316-404C-B43C-54EE9E848DE4}"/>
    <cellStyle name="HEADINGS 2 2" xfId="5013" xr:uid="{FA56F70B-B7E2-41DF-A02F-933274DBD66D}"/>
    <cellStyle name="HEADINGS 3" xfId="3459" xr:uid="{674A3FDE-16B0-48E1-B5A8-5064A1C9EAF9}"/>
    <cellStyle name="HEADINGS 3 2" xfId="5012" xr:uid="{0EF8AD9D-E5C3-46B1-951C-F98379B489A5}"/>
    <cellStyle name="HEADINGSTOP" xfId="1493" xr:uid="{00000000-0005-0000-0000-0000D4050000}"/>
    <cellStyle name="Helv 9 ctr wrap" xfId="1494" xr:uid="{00000000-0005-0000-0000-0000D5050000}"/>
    <cellStyle name="Helv 9 ctr wrap 2" xfId="3462" xr:uid="{8D2F8F70-92DD-439F-91EB-07134CAAC02E}"/>
    <cellStyle name="Helv 9 ctr wrap 2 2" xfId="4631" xr:uid="{71B592E4-A37B-4F57-B44D-86EAE732D346}"/>
    <cellStyle name="Helv 9 ctr wrap 3" xfId="3461" xr:uid="{BB7FECC6-9031-45F9-829D-9546C3A84D00}"/>
    <cellStyle name="Helv 9 ctr wrap 4" xfId="4630" xr:uid="{AEF959B3-491E-4335-950A-0B7442A24EBD}"/>
    <cellStyle name="Helv 9 lft wrap" xfId="1495" xr:uid="{00000000-0005-0000-0000-0000D6050000}"/>
    <cellStyle name="helv narrow 8" xfId="1496" xr:uid="{00000000-0005-0000-0000-0000D7050000}"/>
    <cellStyle name="Hidden" xfId="1497" xr:uid="{00000000-0005-0000-0000-0000D8050000}"/>
    <cellStyle name="Hidden 2" xfId="1498" xr:uid="{00000000-0005-0000-0000-0000D9050000}"/>
    <cellStyle name="HIGHLIGHT" xfId="1499" xr:uid="{00000000-0005-0000-0000-0000DA050000}"/>
    <cellStyle name="HIGHLIGHT 2" xfId="3464" xr:uid="{544668E9-641A-4F09-BD8D-F213B5FFE078}"/>
    <cellStyle name="HIGHLIGHT 3" xfId="3463" xr:uid="{67C56815-2FED-403C-BA8C-10305DF23B73}"/>
    <cellStyle name="Hipervínculo" xfId="1500" xr:uid="{00000000-0005-0000-0000-0000DB050000}"/>
    <cellStyle name="HspColumn" xfId="1501" xr:uid="{00000000-0005-0000-0000-0000DC050000}"/>
    <cellStyle name="HspColumn 2" xfId="1502" xr:uid="{00000000-0005-0000-0000-0000DD050000}"/>
    <cellStyle name="HspColumnBottom" xfId="1503" xr:uid="{00000000-0005-0000-0000-0000DE050000}"/>
    <cellStyle name="HspColumnBottom 2" xfId="1504" xr:uid="{00000000-0005-0000-0000-0000DF050000}"/>
    <cellStyle name="HspCurrency" xfId="1505" xr:uid="{00000000-0005-0000-0000-0000E0050000}"/>
    <cellStyle name="HspCurrency 2" xfId="1506" xr:uid="{00000000-0005-0000-0000-0000E1050000}"/>
    <cellStyle name="HspNonCurrency" xfId="1507" xr:uid="{00000000-0005-0000-0000-0000E2050000}"/>
    <cellStyle name="HspNonCurrency 2" xfId="1508" xr:uid="{00000000-0005-0000-0000-0000E3050000}"/>
    <cellStyle name="HspPage" xfId="1509" xr:uid="{00000000-0005-0000-0000-0000E4050000}"/>
    <cellStyle name="HspPage 2" xfId="1510" xr:uid="{00000000-0005-0000-0000-0000E5050000}"/>
    <cellStyle name="HspPercentage" xfId="1511" xr:uid="{00000000-0005-0000-0000-0000E6050000}"/>
    <cellStyle name="HspPercentage 2" xfId="1512" xr:uid="{00000000-0005-0000-0000-0000E7050000}"/>
    <cellStyle name="HspPlanType" xfId="1513" xr:uid="{00000000-0005-0000-0000-0000E8050000}"/>
    <cellStyle name="HspPOV" xfId="1514" xr:uid="{00000000-0005-0000-0000-0000E9050000}"/>
    <cellStyle name="HspRow" xfId="1515" xr:uid="{00000000-0005-0000-0000-0000EA050000}"/>
    <cellStyle name="HspRow 2" xfId="1516" xr:uid="{00000000-0005-0000-0000-0000EB050000}"/>
    <cellStyle name="Hyperlink" xfId="1517" builtinId="8"/>
    <cellStyle name="Hyperlink 2" xfId="3465" xr:uid="{22D4851E-46BE-43AE-AA21-B3017A4ACB2F}"/>
    <cellStyle name="Impact" xfId="1518" xr:uid="{00000000-0005-0000-0000-0000ED050000}"/>
    <cellStyle name="Important" xfId="1519" xr:uid="{00000000-0005-0000-0000-0000EE050000}"/>
    <cellStyle name="IncomeStatement" xfId="1520" xr:uid="{00000000-0005-0000-0000-0000EF050000}"/>
    <cellStyle name="Incorrecto" xfId="1521" xr:uid="{00000000-0005-0000-0000-0000F0050000}"/>
    <cellStyle name="Incorreto" xfId="1522" xr:uid="{00000000-0005-0000-0000-0000F1050000}"/>
    <cellStyle name="Indefinido" xfId="1523" xr:uid="{00000000-0005-0000-0000-0000F2050000}"/>
    <cellStyle name="Input [yellow]" xfId="1524" xr:uid="{00000000-0005-0000-0000-0000F3050000}"/>
    <cellStyle name="Input [yellow] 2" xfId="3467" xr:uid="{B43DBFC5-DEE9-4171-98E1-CB146ADCB628}"/>
    <cellStyle name="Input [yellow] 2 2" xfId="4632" xr:uid="{964F0CA4-8CBC-4CF8-A4AB-8BCA590496EB}"/>
    <cellStyle name="Input [yellow] 2 2 2" xfId="5014" xr:uid="{4D6B4571-6EFD-49D6-B866-C64291D5DE6D}"/>
    <cellStyle name="Input [yellow] 2 3" xfId="2457" xr:uid="{3187028D-57E7-49FA-8CE3-496F9FCD4925}"/>
    <cellStyle name="Input [yellow] 3" xfId="3466" xr:uid="{47928E7E-56B9-47AA-BB83-67C48AF671E6}"/>
    <cellStyle name="Input [yellow] 4" xfId="2456" xr:uid="{8038BFBD-7CE2-47BE-9A7B-B96E9BD6989B}"/>
    <cellStyle name="Input 2" xfId="1525" xr:uid="{00000000-0005-0000-0000-0000F4050000}"/>
    <cellStyle name="Input 2 2" xfId="1526" xr:uid="{00000000-0005-0000-0000-0000F5050000}"/>
    <cellStyle name="Input 2 2 2" xfId="3468" xr:uid="{E6C66204-3C19-4EA0-BEDF-2597FDFFC8EB}"/>
    <cellStyle name="Input 2 2 3" xfId="2459" xr:uid="{C5B20243-FEB1-4589-AF0D-DCD88C98D0F9}"/>
    <cellStyle name="Input 2 3" xfId="5015" xr:uid="{E94E8087-89C9-4FDA-A0AA-183B92D0C29F}"/>
    <cellStyle name="Input 2 4" xfId="2458" xr:uid="{1E38A3B1-A67F-4EAF-9B6D-AFF86DCE006D}"/>
    <cellStyle name="Input 3" xfId="1527" xr:uid="{00000000-0005-0000-0000-0000F6050000}"/>
    <cellStyle name="input cell" xfId="1528" xr:uid="{00000000-0005-0000-0000-0000F7050000}"/>
    <cellStyle name="Input Cells" xfId="1529" xr:uid="{00000000-0005-0000-0000-0000F8050000}"/>
    <cellStyle name="Input Currency" xfId="1530" xr:uid="{00000000-0005-0000-0000-0000F9050000}"/>
    <cellStyle name="Input Currency 2" xfId="1531" xr:uid="{00000000-0005-0000-0000-0000FA050000}"/>
    <cellStyle name="Input Currency_2010-5 Year VPs by Market-Working File 2010-05-12" xfId="1532" xr:uid="{00000000-0005-0000-0000-0000FB050000}"/>
    <cellStyle name="Input Date" xfId="1533" xr:uid="{00000000-0005-0000-0000-0000FC050000}"/>
    <cellStyle name="Input Date 2" xfId="1534" xr:uid="{00000000-0005-0000-0000-0000FD050000}"/>
    <cellStyle name="Input Fixed [0]" xfId="1535" xr:uid="{00000000-0005-0000-0000-0000FE050000}"/>
    <cellStyle name="Input Fixed [0] 2" xfId="1536" xr:uid="{00000000-0005-0000-0000-0000FF050000}"/>
    <cellStyle name="Input Multiple" xfId="1537" xr:uid="{00000000-0005-0000-0000-000000060000}"/>
    <cellStyle name="Input Normal" xfId="1538" xr:uid="{00000000-0005-0000-0000-000001060000}"/>
    <cellStyle name="Input Normal 2" xfId="1539" xr:uid="{00000000-0005-0000-0000-000002060000}"/>
    <cellStyle name="Input Percent" xfId="1540" xr:uid="{00000000-0005-0000-0000-000003060000}"/>
    <cellStyle name="Input Percent [2]" xfId="1541" xr:uid="{00000000-0005-0000-0000-000004060000}"/>
    <cellStyle name="Input Percent [2] 2" xfId="1542" xr:uid="{00000000-0005-0000-0000-000005060000}"/>
    <cellStyle name="Input Percent_2007_5YrFcst_AM v40" xfId="1543" xr:uid="{00000000-0005-0000-0000-000006060000}"/>
    <cellStyle name="Input Titles" xfId="1544" xr:uid="{00000000-0005-0000-0000-000007060000}"/>
    <cellStyle name="Input%" xfId="1545" xr:uid="{00000000-0005-0000-0000-000008060000}"/>
    <cellStyle name="Input1" xfId="1546" xr:uid="{00000000-0005-0000-0000-000009060000}"/>
    <cellStyle name="Input1 2" xfId="1547" xr:uid="{00000000-0005-0000-0000-00000A060000}"/>
    <cellStyle name="Input2" xfId="1548" xr:uid="{00000000-0005-0000-0000-00000B060000}"/>
    <cellStyle name="Input2 2" xfId="1549" xr:uid="{00000000-0005-0000-0000-00000C060000}"/>
    <cellStyle name="Input2 2 2" xfId="3471" xr:uid="{BE12F9F1-BD56-4D98-B33D-3C8E9AC24D60}"/>
    <cellStyle name="Input2 2 2 2" xfId="4635" xr:uid="{6901B9E9-0998-4FC0-9095-77ED52542DB0}"/>
    <cellStyle name="Input2 2 3" xfId="3470" xr:uid="{C09F0F57-181B-4F3B-A7EC-1DB7802DD9EA}"/>
    <cellStyle name="Input2 2 4" xfId="4634" xr:uid="{4A000F40-83E7-4A27-B7A9-F6F2BD9139A7}"/>
    <cellStyle name="Input2 3" xfId="3472" xr:uid="{1A2347A3-724C-4D53-82EB-37EC831E64B9}"/>
    <cellStyle name="Input2 3 2" xfId="4636" xr:uid="{22E0BD9B-2628-47D4-B22F-F5506E4352A8}"/>
    <cellStyle name="Input2 4" xfId="3469" xr:uid="{0B380A48-2745-4B57-8477-0F30DE74517A}"/>
    <cellStyle name="Input2 5" xfId="4633" xr:uid="{2D4E8178-BCC3-4E8A-89C0-71BD18F11214}"/>
    <cellStyle name="InputBlueFont" xfId="1550" xr:uid="{00000000-0005-0000-0000-00000D060000}"/>
    <cellStyle name="InputPop" xfId="1551" xr:uid="{00000000-0005-0000-0000-00000E060000}"/>
    <cellStyle name="InputPop 2" xfId="1552" xr:uid="{00000000-0005-0000-0000-00000F060000}"/>
    <cellStyle name="Inputs" xfId="1553" xr:uid="{00000000-0005-0000-0000-000010060000}"/>
    <cellStyle name="Input-Text Only" xfId="1554" xr:uid="{00000000-0005-0000-0000-000011060000}"/>
    <cellStyle name="Input-Text Only 2" xfId="1555" xr:uid="{00000000-0005-0000-0000-000012060000}"/>
    <cellStyle name="Integer" xfId="1556" xr:uid="{00000000-0005-0000-0000-000013060000}"/>
    <cellStyle name="Integer 2" xfId="1557" xr:uid="{00000000-0005-0000-0000-000014060000}"/>
    <cellStyle name="Invisible" xfId="1558" xr:uid="{00000000-0005-0000-0000-000015060000}"/>
    <cellStyle name="Item" xfId="1559" xr:uid="{00000000-0005-0000-0000-000016060000}"/>
    <cellStyle name="ItemTypeClass" xfId="1560" xr:uid="{00000000-0005-0000-0000-000017060000}"/>
    <cellStyle name="ItemTypeClass 2" xfId="3473" xr:uid="{A9D0EBC1-6F77-467C-95A0-3C2FD6753BDC}"/>
    <cellStyle name="ItemTypeClass 2 2" xfId="5017" xr:uid="{D3C6F626-537E-4062-8123-09283563C12A}"/>
    <cellStyle name="ItemTypeClass 2 3" xfId="2501" xr:uid="{8434F3DF-FA7A-4471-A317-58A1C7772DC9}"/>
    <cellStyle name="ItemTypeClass 3" xfId="5016" xr:uid="{981B9D66-AD06-4520-96C9-693D36695C8D}"/>
    <cellStyle name="ItemTypeClass 4" xfId="2500" xr:uid="{B7984216-E7EA-4BF0-8DF0-7C6E44C619E7}"/>
    <cellStyle name="Jason" xfId="1561" xr:uid="{00000000-0005-0000-0000-000018060000}"/>
    <cellStyle name="Jason 2" xfId="1562" xr:uid="{00000000-0005-0000-0000-000019060000}"/>
    <cellStyle name="JustOneDec" xfId="1563" xr:uid="{00000000-0005-0000-0000-00001A060000}"/>
    <cellStyle name="JustOneDec 2" xfId="1564" xr:uid="{00000000-0005-0000-0000-00001B060000}"/>
    <cellStyle name="k" xfId="1565" xr:uid="{00000000-0005-0000-0000-00001C060000}"/>
    <cellStyle name="k_2007_5YrFcst_AM v40" xfId="1566" xr:uid="{00000000-0005-0000-0000-00001D060000}"/>
    <cellStyle name="k_2007_5YrFcst_AM v40 2" xfId="1567" xr:uid="{00000000-0005-0000-0000-00001E060000}"/>
    <cellStyle name="k_2007_5YrFcst_AM v40_DSR Monthly 2012" xfId="3474" xr:uid="{63C9C83F-9578-40DC-B318-806B345D54C9}"/>
    <cellStyle name="k_2007_5YrFcst_Mar 08 v47_vBB" xfId="1568" xr:uid="{00000000-0005-0000-0000-00001F060000}"/>
    <cellStyle name="k_2007_5YrFcst_Mar 08 v47_vBB 2" xfId="1569" xr:uid="{00000000-0005-0000-0000-000020060000}"/>
    <cellStyle name="k_2007_5YrFcst_Mar 08 v47_vBB_DSR Monthly 2012" xfId="3475" xr:uid="{F931E049-D928-41AA-A3FF-9E9B4FB3FCB4}"/>
    <cellStyle name="k_Backup Financials" xfId="1570" xr:uid="{00000000-0005-0000-0000-000021060000}"/>
    <cellStyle name="Komma [0]_NEGS" xfId="1571" xr:uid="{00000000-0005-0000-0000-000022060000}"/>
    <cellStyle name="Komma_NEGS" xfId="1572" xr:uid="{00000000-0005-0000-0000-000023060000}"/>
    <cellStyle name="KP_Normal" xfId="1573" xr:uid="{00000000-0005-0000-0000-000024060000}"/>
    <cellStyle name="L0" xfId="1574" xr:uid="{00000000-0005-0000-0000-000025060000}"/>
    <cellStyle name="L1" xfId="1575" xr:uid="{00000000-0005-0000-0000-000026060000}"/>
    <cellStyle name="L2" xfId="1576" xr:uid="{00000000-0005-0000-0000-000027060000}"/>
    <cellStyle name="L2 2" xfId="1577" xr:uid="{00000000-0005-0000-0000-000028060000}"/>
    <cellStyle name="L3" xfId="1578" xr:uid="{00000000-0005-0000-0000-000029060000}"/>
    <cellStyle name="L3 2" xfId="1579" xr:uid="{00000000-0005-0000-0000-00002A060000}"/>
    <cellStyle name="label" xfId="1580" xr:uid="{00000000-0005-0000-0000-00002B060000}"/>
    <cellStyle name="Labels - Style3" xfId="1581" xr:uid="{00000000-0005-0000-0000-00002C060000}"/>
    <cellStyle name="Labels - Style3 2" xfId="3476" xr:uid="{CA0F8EEB-FCBC-4E31-8F68-4ADCDB125682}"/>
    <cellStyle name="Labels - Style3 2 2" xfId="5019" xr:uid="{E3E6D7F2-4860-4749-B1DB-B83208ACE1C1}"/>
    <cellStyle name="Labels - Style3 2 3" xfId="2509" xr:uid="{7BE1864F-462D-4A36-8FCA-2A332A8CE2EA}"/>
    <cellStyle name="Labels - Style3 3" xfId="5018" xr:uid="{EBCAA7EC-0F4E-4DC8-8F60-B1FECFEFE495}"/>
    <cellStyle name="Labels - Style3 4" xfId="2507" xr:uid="{3F7DFF31-E31F-43A1-838A-7449E61F9B9A}"/>
    <cellStyle name="Lable8Left" xfId="1582" xr:uid="{00000000-0005-0000-0000-00002D060000}"/>
    <cellStyle name="Large Page Heading" xfId="1583" xr:uid="{00000000-0005-0000-0000-00002E060000}"/>
    <cellStyle name="LeftSubtitle" xfId="1584" xr:uid="{00000000-0005-0000-0000-00002F060000}"/>
    <cellStyle name="LeftSubtitle 2" xfId="1585" xr:uid="{00000000-0005-0000-0000-000030060000}"/>
    <cellStyle name="LeftSubtitle_Armenia_EApricing_020912" xfId="3477" xr:uid="{7D6D70F8-C74F-4649-8B8C-0C62CCB93DE0}"/>
    <cellStyle name="Lien hypertexte_NEGS" xfId="1586" xr:uid="{00000000-0005-0000-0000-000031060000}"/>
    <cellStyle name="LineBottom" xfId="1587" xr:uid="{00000000-0005-0000-0000-000032060000}"/>
    <cellStyle name="LineBottom 2" xfId="1588" xr:uid="{00000000-0005-0000-0000-000033060000}"/>
    <cellStyle name="LineBottom 2 2" xfId="3481" xr:uid="{11339AC8-3781-4D17-9FBF-D69CE07FD479}"/>
    <cellStyle name="LineBottom 2 2 2" xfId="4639" xr:uid="{8A52D9DF-27B8-4F04-9C8D-2AC32705E7A1}"/>
    <cellStyle name="LineBottom 2 3" xfId="3480" xr:uid="{F7953DEF-F1E4-49DC-B876-4253C8877BEB}"/>
    <cellStyle name="LineBottom 2 4" xfId="4638" xr:uid="{D0448EF8-8D52-4D17-9A22-CC01AE21F3F9}"/>
    <cellStyle name="LineBottom 3" xfId="3482" xr:uid="{109ABCC1-1126-4656-A397-A6997F1631A9}"/>
    <cellStyle name="LineBottom 3 2" xfId="4640" xr:uid="{CF175613-869B-4403-A79C-7A0BDE12ED8D}"/>
    <cellStyle name="LineBottom 4" xfId="3479" xr:uid="{12D6D1CB-ECC0-4BE9-AB6E-1FA24CEFA113}"/>
    <cellStyle name="LineBottom 5" xfId="4637" xr:uid="{FD70D4BF-F0DA-4890-93F3-66BB39E1C673}"/>
    <cellStyle name="LineItem" xfId="1589" xr:uid="{00000000-0005-0000-0000-000034060000}"/>
    <cellStyle name="LineItem 2" xfId="1590" xr:uid="{00000000-0005-0000-0000-000035060000}"/>
    <cellStyle name="LineItems" xfId="1591" xr:uid="{00000000-0005-0000-0000-000036060000}"/>
    <cellStyle name="LineItems 2" xfId="1592" xr:uid="{00000000-0005-0000-0000-000037060000}"/>
    <cellStyle name="LineTop" xfId="1593" xr:uid="{00000000-0005-0000-0000-000038060000}"/>
    <cellStyle name="LineTop 2" xfId="1594" xr:uid="{00000000-0005-0000-0000-000039060000}"/>
    <cellStyle name="LineTop 2 2" xfId="3488" xr:uid="{E2A659C7-D41D-4995-B25C-CAAB4E36C50E}"/>
    <cellStyle name="LineTop 2 3" xfId="3487" xr:uid="{F65FE851-0043-4734-B6FD-8F8A368603E5}"/>
    <cellStyle name="LineTop 3" xfId="3489" xr:uid="{4CC85B09-7BC4-4C9D-BB41-D34285E36A7B}"/>
    <cellStyle name="LineTop 4" xfId="3486" xr:uid="{D52F96DE-99FE-4D1F-A6EE-69DE44DB13F7}"/>
    <cellStyle name="Link Currency (0)" xfId="1595" xr:uid="{00000000-0005-0000-0000-00003A060000}"/>
    <cellStyle name="Link Currency (0) 2" xfId="1596" xr:uid="{00000000-0005-0000-0000-00003B060000}"/>
    <cellStyle name="Link Currency (0)_Armenia_EApricing_020912" xfId="3490" xr:uid="{BA2049D3-0839-4783-9ABC-F1CC69729A45}"/>
    <cellStyle name="Link Currency (2)" xfId="1597" xr:uid="{00000000-0005-0000-0000-00003C060000}"/>
    <cellStyle name="Link Currency (2) 2" xfId="1598" xr:uid="{00000000-0005-0000-0000-00003D060000}"/>
    <cellStyle name="Link Currency (2)_Armenia_EApricing_020912" xfId="3491" xr:uid="{627E3CBB-C437-4146-BFBC-42D005E04155}"/>
    <cellStyle name="Link Units (0)" xfId="1599" xr:uid="{00000000-0005-0000-0000-00003E060000}"/>
    <cellStyle name="Link Units (0) 2" xfId="1600" xr:uid="{00000000-0005-0000-0000-00003F060000}"/>
    <cellStyle name="Link Units (0)_Armenia_EApricing_020912" xfId="3492" xr:uid="{B19DF11F-D29B-499A-9ED7-8BCD10C7BA00}"/>
    <cellStyle name="Link Units (1)" xfId="1601" xr:uid="{00000000-0005-0000-0000-000040060000}"/>
    <cellStyle name="Link Units (1) 2" xfId="1602" xr:uid="{00000000-0005-0000-0000-000041060000}"/>
    <cellStyle name="Link Units (1)_Armenia_EApricing_020912" xfId="3493" xr:uid="{6E245FEB-E588-49B4-8A68-955BC2D51296}"/>
    <cellStyle name="Link Units (2)" xfId="1603" xr:uid="{00000000-0005-0000-0000-000042060000}"/>
    <cellStyle name="Link Units (2) 2" xfId="1604" xr:uid="{00000000-0005-0000-0000-000043060000}"/>
    <cellStyle name="Link Units (2)_Armenia_EApricing_020912" xfId="3494" xr:uid="{FF4BB203-0B1F-4001-A5CA-74AD9F4488F3}"/>
    <cellStyle name="Linked Cell 2" xfId="1605" xr:uid="{00000000-0005-0000-0000-000044060000}"/>
    <cellStyle name="Linked Cell 2 2" xfId="1606" xr:uid="{00000000-0005-0000-0000-000045060000}"/>
    <cellStyle name="Linked Cell 3" xfId="1607" xr:uid="{00000000-0005-0000-0000-000046060000}"/>
    <cellStyle name="Linked Cells" xfId="1608" xr:uid="{00000000-0005-0000-0000-000047060000}"/>
    <cellStyle name="Long Date" xfId="1609" xr:uid="{00000000-0005-0000-0000-000048060000}"/>
    <cellStyle name="Long Date 2" xfId="1610" xr:uid="{00000000-0005-0000-0000-000049060000}"/>
    <cellStyle name="Long Date_Armenia_EApricing_020912" xfId="3495" xr:uid="{482DA2A9-7697-4A56-B8E7-53E83A2B34AD}"/>
    <cellStyle name="LookUpText" xfId="1611" xr:uid="{00000000-0005-0000-0000-00004A060000}"/>
    <cellStyle name="LookUpText 2" xfId="1612" xr:uid="{00000000-0005-0000-0000-00004B060000}"/>
    <cellStyle name="LookUpText_Armenia_EApricing_020912" xfId="3496" xr:uid="{4E5FF03E-DF11-43BE-92A0-D5F0305B3768}"/>
    <cellStyle name="m0" xfId="1613" xr:uid="{00000000-0005-0000-0000-00004C060000}"/>
    <cellStyle name="M1" xfId="1614" xr:uid="{00000000-0005-0000-0000-00004D060000}"/>
    <cellStyle name="M2" xfId="1615" xr:uid="{00000000-0005-0000-0000-00004E060000}"/>
    <cellStyle name="M3" xfId="1616" xr:uid="{00000000-0005-0000-0000-00004F060000}"/>
    <cellStyle name="MacroCode" xfId="1617" xr:uid="{00000000-0005-0000-0000-000050060000}"/>
    <cellStyle name="MacroCode 2" xfId="3498" xr:uid="{55381BB1-654A-438D-8F03-2E3EDC1FA80A}"/>
    <cellStyle name="MacroCode 2 2" xfId="4642" xr:uid="{974CCCA6-6D35-47E4-9EE8-66BFEB3925F5}"/>
    <cellStyle name="MacroCode 3" xfId="3497" xr:uid="{4519F25B-69FA-44D1-A19D-CB9112462243}"/>
    <cellStyle name="MacroCode 4" xfId="4641" xr:uid="{158B5915-037A-4AC3-923A-36649FFC4A39}"/>
    <cellStyle name="Map Labels" xfId="1618" xr:uid="{00000000-0005-0000-0000-000051060000}"/>
    <cellStyle name="Map Labels 2" xfId="1619" xr:uid="{00000000-0005-0000-0000-000052060000}"/>
    <cellStyle name="Map Legend" xfId="1620" xr:uid="{00000000-0005-0000-0000-000053060000}"/>
    <cellStyle name="Map Legend 2" xfId="1621" xr:uid="{00000000-0005-0000-0000-000054060000}"/>
    <cellStyle name="Map Title" xfId="1622" xr:uid="{00000000-0005-0000-0000-000055060000}"/>
    <cellStyle name="Margins" xfId="1623" xr:uid="{00000000-0005-0000-0000-000056060000}"/>
    <cellStyle name="Migliaia (0)_calculations KPI" xfId="1624" xr:uid="{00000000-0005-0000-0000-000057060000}"/>
    <cellStyle name="Migliaia 2" xfId="1625" xr:uid="{00000000-0005-0000-0000-000058060000}"/>
    <cellStyle name="Migliaia 2 2" xfId="1626" xr:uid="{00000000-0005-0000-0000-000059060000}"/>
    <cellStyle name="Migliaia 2 2 2" xfId="2231" xr:uid="{00000000-0005-0000-0000-0000D7000000}"/>
    <cellStyle name="Migliaia 2 3" xfId="2230" xr:uid="{00000000-0005-0000-0000-0000D6000000}"/>
    <cellStyle name="Miles" xfId="1627" xr:uid="{00000000-0005-0000-0000-00005A060000}"/>
    <cellStyle name="Miles 2" xfId="1628" xr:uid="{00000000-0005-0000-0000-00005B060000}"/>
    <cellStyle name="Millares [0]_90-dayplan template1" xfId="3499" xr:uid="{3B9A1FE3-D1BB-4430-B572-FB971AB716E2}"/>
    <cellStyle name="Millares_Brasil 1 MENSUAL" xfId="1629" xr:uid="{00000000-0005-0000-0000-00005D060000}"/>
    <cellStyle name="Milliers [0]_!!!GO" xfId="1630" xr:uid="{00000000-0005-0000-0000-00005E060000}"/>
    <cellStyle name="Milliers_!!!GO" xfId="1631" xr:uid="{00000000-0005-0000-0000-00005F060000}"/>
    <cellStyle name="millions" xfId="1632" xr:uid="{00000000-0005-0000-0000-000060060000}"/>
    <cellStyle name="millions 2" xfId="1633" xr:uid="{00000000-0005-0000-0000-000061060000}"/>
    <cellStyle name="Mills" xfId="1634" xr:uid="{00000000-0005-0000-0000-000062060000}"/>
    <cellStyle name="Mills 2" xfId="1635" xr:uid="{00000000-0005-0000-0000-000063060000}"/>
    <cellStyle name="Mills 2 2" xfId="3502" xr:uid="{06DF5E03-062D-4F0E-BDC9-64A22E03CD83}"/>
    <cellStyle name="Mills 2 2 2" xfId="4651" xr:uid="{9ED888EE-3F12-4CD9-8659-303A7F502C62}"/>
    <cellStyle name="Mills 2 3" xfId="3501" xr:uid="{71077D33-3D83-41AF-899F-423D448D26E2}"/>
    <cellStyle name="Mills 2 4" xfId="4650" xr:uid="{9274FBF3-3A44-42E7-BF08-CBF1A438767B}"/>
    <cellStyle name="Mills 3" xfId="3503" xr:uid="{B7794A8B-7F1D-4495-B06D-146A59665DE3}"/>
    <cellStyle name="Mills 3 2" xfId="4652" xr:uid="{59A393E5-EE5E-44BB-839E-6FFCFBF47FAA}"/>
    <cellStyle name="Mills 4" xfId="3500" xr:uid="{BEF7AD87-B1DD-4C44-AF9F-160055AFA460}"/>
    <cellStyle name="Mills 5" xfId="4649" xr:uid="{24860689-B977-4567-9EF7-63F90E4EA7F8}"/>
    <cellStyle name="MMs1Place" xfId="1636" xr:uid="{00000000-0005-0000-0000-000064060000}"/>
    <cellStyle name="MMs1Place 2" xfId="1637" xr:uid="{00000000-0005-0000-0000-000065060000}"/>
    <cellStyle name="MMs2Places" xfId="1638" xr:uid="{00000000-0005-0000-0000-000066060000}"/>
    <cellStyle name="MMs2Places 2" xfId="1639" xr:uid="{00000000-0005-0000-0000-000067060000}"/>
    <cellStyle name="mn0" xfId="1640" xr:uid="{00000000-0005-0000-0000-000068060000}"/>
    <cellStyle name="mo" xfId="1641" xr:uid="{00000000-0005-0000-0000-000069060000}"/>
    <cellStyle name="mo 2" xfId="1642" xr:uid="{00000000-0005-0000-0000-00006A060000}"/>
    <cellStyle name="mo end" xfId="1643" xr:uid="{00000000-0005-0000-0000-00006B060000}"/>
    <cellStyle name="mo end 2" xfId="1644" xr:uid="{00000000-0005-0000-0000-00006C060000}"/>
    <cellStyle name="mo_AeroJet PPA 111902 Revised" xfId="1645" xr:uid="{00000000-0005-0000-0000-00006D060000}"/>
    <cellStyle name="Model" xfId="1646" xr:uid="{00000000-0005-0000-0000-00006E060000}"/>
    <cellStyle name="Model 2" xfId="3505" xr:uid="{8F59A486-9DA6-444E-AF52-D75A71AC0E9E}"/>
    <cellStyle name="Model 2 2" xfId="5021" xr:uid="{2EE25608-6614-42A1-8367-E76C4F2C7856}"/>
    <cellStyle name="Model 3" xfId="3504" xr:uid="{E1958488-52A6-4B5D-84A8-6087A42C9EDF}"/>
    <cellStyle name="Model 3 2" xfId="5020" xr:uid="{A3282388-773C-4D10-8318-B89C1F5935B9}"/>
    <cellStyle name="Moeda [0]_AGNOVO" xfId="1647" xr:uid="{00000000-0005-0000-0000-00006F060000}"/>
    <cellStyle name="Moeda 2" xfId="3506" xr:uid="{BF7FDE06-390D-4D59-9FF2-675A377F356D}"/>
    <cellStyle name="Moeda 3" xfId="3507" xr:uid="{D941BBFC-4280-4E04-805E-7D2C51F26154}"/>
    <cellStyle name="Moeda_AGNOVO" xfId="1648" xr:uid="{00000000-0005-0000-0000-000070060000}"/>
    <cellStyle name="mon" xfId="1649" xr:uid="{00000000-0005-0000-0000-000071060000}"/>
    <cellStyle name="Moneda [0]_COST-MOD" xfId="1650" xr:uid="{00000000-0005-0000-0000-000072060000}"/>
    <cellStyle name="Moneda_96 Risk" xfId="1651" xr:uid="{00000000-0005-0000-0000-000073060000}"/>
    <cellStyle name="Monétaire [0]_!!!GO" xfId="1652" xr:uid="{00000000-0005-0000-0000-000074060000}"/>
    <cellStyle name="Monétaire_!!!GO" xfId="1653" xr:uid="{00000000-0005-0000-0000-000075060000}"/>
    <cellStyle name="MonthYear" xfId="1654" xr:uid="{00000000-0005-0000-0000-000076060000}"/>
    <cellStyle name="Mon-Yr" xfId="1655" xr:uid="{00000000-0005-0000-0000-000077060000}"/>
    <cellStyle name="Mon彋aire [0]_AR1194_SGVG" xfId="1656" xr:uid="{00000000-0005-0000-0000-000078060000}"/>
    <cellStyle name="Mon彋aire_AR1194_SGVH" xfId="1657" xr:uid="{00000000-0005-0000-0000-000079060000}"/>
    <cellStyle name="MSTRStyle.All.c21_c40fbd6e-2cb6-41c9-98cd-82a18203e20c" xfId="1658" xr:uid="{00000000-0005-0000-0000-00007A060000}"/>
    <cellStyle name="Mult No x" xfId="1659" xr:uid="{00000000-0005-0000-0000-00007B060000}"/>
    <cellStyle name="Mult No x 2" xfId="1660" xr:uid="{00000000-0005-0000-0000-00007C060000}"/>
    <cellStyle name="Mult No x 2 2" xfId="3510" xr:uid="{A47BE7E6-E23C-4871-8A8F-66BBE8290642}"/>
    <cellStyle name="Mult No x 2 2 2" xfId="4662" xr:uid="{21B3DFFB-9ACD-438A-8C6E-98A37081EEC6}"/>
    <cellStyle name="Mult No x 2 3" xfId="3509" xr:uid="{EB0A1C8D-850F-48DB-920F-8B8AC38BE416}"/>
    <cellStyle name="Mult No x 2 4" xfId="4661" xr:uid="{B5C7E818-F221-403C-8952-08AB2A10EA20}"/>
    <cellStyle name="Mult No x 3" xfId="3511" xr:uid="{A9C07724-1CD6-479B-8621-202FD1DB6686}"/>
    <cellStyle name="Mult No x 3 2" xfId="4663" xr:uid="{1089ECD9-B0DE-4794-B76F-028AD16D762C}"/>
    <cellStyle name="Mult No x 4" xfId="3508" xr:uid="{CEBD3897-6587-4CE1-926E-F5ED07D35A88}"/>
    <cellStyle name="Mult No x 5" xfId="4660" xr:uid="{F9F321EE-31BC-4065-9C1C-46A8CB697C07}"/>
    <cellStyle name="Mult With x" xfId="1661" xr:uid="{00000000-0005-0000-0000-00007D060000}"/>
    <cellStyle name="Mult With x 2" xfId="1662" xr:uid="{00000000-0005-0000-0000-00007E060000}"/>
    <cellStyle name="Mult With x 2 2" xfId="3514" xr:uid="{95FBEF58-BDF2-46EA-9E9A-6BB9FFEB31D1}"/>
    <cellStyle name="Mult With x 2 2 2" xfId="4666" xr:uid="{2F881E0F-88DA-4516-886E-1F6AF2FAE11E}"/>
    <cellStyle name="Mult With x 2 3" xfId="3513" xr:uid="{688A793B-1BB4-4A9E-827A-1609CE3FB3F1}"/>
    <cellStyle name="Mult With x 2 4" xfId="4665" xr:uid="{18DEAEB8-301D-4CDE-BF76-302CF5002509}"/>
    <cellStyle name="Mult With x 3" xfId="3515" xr:uid="{9DA0BC8B-85BC-4BD6-8086-BE4BC96DE8D2}"/>
    <cellStyle name="Mult With x 3 2" xfId="4667" xr:uid="{13C831B4-AD36-4F08-A25D-199365D16397}"/>
    <cellStyle name="Mult With x 4" xfId="3512" xr:uid="{1641B86C-A9B3-4F26-AD74-B77F26F8F1B2}"/>
    <cellStyle name="Mult With x 5" xfId="4664" xr:uid="{A35B0AE1-1761-41E1-AE18-2F1EC2AAE5FC}"/>
    <cellStyle name="Multiple" xfId="1663" xr:uid="{00000000-0005-0000-0000-00007F060000}"/>
    <cellStyle name="Multiple (no x)" xfId="1664" xr:uid="{00000000-0005-0000-0000-000080060000}"/>
    <cellStyle name="Multiple (no x) 2" xfId="1665" xr:uid="{00000000-0005-0000-0000-000081060000}"/>
    <cellStyle name="Multiple (x)" xfId="1666" xr:uid="{00000000-0005-0000-0000-000082060000}"/>
    <cellStyle name="Multiple (x) 2" xfId="1667" xr:uid="{00000000-0005-0000-0000-000083060000}"/>
    <cellStyle name="Multiple []" xfId="1668" xr:uid="{00000000-0005-0000-0000-000084060000}"/>
    <cellStyle name="Multiple [] 2" xfId="1669" xr:uid="{00000000-0005-0000-0000-000085060000}"/>
    <cellStyle name="Multiple [0]" xfId="1670" xr:uid="{00000000-0005-0000-0000-000086060000}"/>
    <cellStyle name="Multiple [0] []" xfId="1671" xr:uid="{00000000-0005-0000-0000-000087060000}"/>
    <cellStyle name="Multiple [0] [] 2" xfId="1672" xr:uid="{00000000-0005-0000-0000-000088060000}"/>
    <cellStyle name="Multiple [0] 2" xfId="1673" xr:uid="{00000000-0005-0000-0000-000089060000}"/>
    <cellStyle name="Multiple [0] 3" xfId="1674" xr:uid="{00000000-0005-0000-0000-00008A060000}"/>
    <cellStyle name="Multiple [0] 4" xfId="1675" xr:uid="{00000000-0005-0000-0000-00008B060000}"/>
    <cellStyle name="Multiple [0]_KNOL PADD - Final revised 6.14.05" xfId="1676" xr:uid="{00000000-0005-0000-0000-00008C060000}"/>
    <cellStyle name="Multiple [1]" xfId="1677" xr:uid="{00000000-0005-0000-0000-00008D060000}"/>
    <cellStyle name="Multiple [1] []" xfId="1678" xr:uid="{00000000-0005-0000-0000-00008E060000}"/>
    <cellStyle name="Multiple [1] [] 2" xfId="1679" xr:uid="{00000000-0005-0000-0000-00008F060000}"/>
    <cellStyle name="Multiple [1] 2" xfId="1680" xr:uid="{00000000-0005-0000-0000-000090060000}"/>
    <cellStyle name="Multiple [1] 3" xfId="1681" xr:uid="{00000000-0005-0000-0000-000091060000}"/>
    <cellStyle name="Multiple [1] 4" xfId="1682" xr:uid="{00000000-0005-0000-0000-000092060000}"/>
    <cellStyle name="Multiple [1]_KNOL PADD - Final revised 6.14.05" xfId="1683" xr:uid="{00000000-0005-0000-0000-000093060000}"/>
    <cellStyle name="multiple 2" xfId="3516" xr:uid="{3CB81423-CECD-4FBE-8BE7-B40843C6722F}"/>
    <cellStyle name="multiple 3" xfId="3517" xr:uid="{5108FD07-708A-480E-AB52-E6FDA21EF110}"/>
    <cellStyle name="multiple 4" xfId="3518" xr:uid="{DF123E87-49A4-4C93-AE2B-114D2B3D185B}"/>
    <cellStyle name="multiple 5" xfId="3519" xr:uid="{7D032B02-2E78-4C43-A95B-E2E7FB4954BA}"/>
    <cellStyle name="multiple 6" xfId="3520" xr:uid="{AC6DD97C-BB4E-4B68-9B8A-7B41A4568B4F}"/>
    <cellStyle name="multiple 7" xfId="3521" xr:uid="{66989250-2E53-438A-A066-15462A5823D8}"/>
    <cellStyle name="multiple 8" xfId="3522" xr:uid="{C233FD12-6B0D-4487-BA0B-CD4D221A34A3}"/>
    <cellStyle name="multiple_2010-5 Year VPs by Market-Working File 2010-05-12" xfId="1684" xr:uid="{00000000-0005-0000-0000-000094060000}"/>
    <cellStyle name="Multiple1" xfId="1685" xr:uid="{00000000-0005-0000-0000-000095060000}"/>
    <cellStyle name="MultipleBelow" xfId="1686" xr:uid="{00000000-0005-0000-0000-000096060000}"/>
    <cellStyle name="Multiples" xfId="1687" xr:uid="{00000000-0005-0000-0000-000097060000}"/>
    <cellStyle name="Multiples 2" xfId="1688" xr:uid="{00000000-0005-0000-0000-000098060000}"/>
    <cellStyle name="Multiples_Armenia_EApricing_020912" xfId="3523" xr:uid="{C5658E46-06B1-4EF4-9539-80F3E5D1DA14}"/>
    <cellStyle name="multipoles" xfId="1689" xr:uid="{00000000-0005-0000-0000-000099060000}"/>
    <cellStyle name="n" xfId="1690" xr:uid="{00000000-0005-0000-0000-00009A060000}"/>
    <cellStyle name="n-" xfId="1691" xr:uid="{00000000-0005-0000-0000-00009B060000}"/>
    <cellStyle name="n*" xfId="1692" xr:uid="{00000000-0005-0000-0000-00009C060000}"/>
    <cellStyle name="n* 2" xfId="3525" xr:uid="{6C51AC46-71B7-4C1C-A3C9-F412C561E3A8}"/>
    <cellStyle name="n* 3" xfId="3524" xr:uid="{C2B33205-D09A-4ED0-82E1-E06D876DC281}"/>
    <cellStyle name="n-_2007_5YrFcst_AM v40" xfId="1693" xr:uid="{00000000-0005-0000-0000-00009D060000}"/>
    <cellStyle name="n_Muzac Ops" xfId="1694" xr:uid="{00000000-0005-0000-0000-00009E060000}"/>
    <cellStyle name="n-_Penton Model 1.29.02" xfId="1695" xr:uid="{00000000-0005-0000-0000-00009F060000}"/>
    <cellStyle name="n_RACH LBO Model 04.14.04 - stub" xfId="1696" xr:uid="{00000000-0005-0000-0000-0000A0060000}"/>
    <cellStyle name="n_RACH LBO Model 04.14.04 - stub 2" xfId="1697" xr:uid="{00000000-0005-0000-0000-0000A1060000}"/>
    <cellStyle name="n_RACH LBO Model 04.14.04 - stub_2007_5YrFcst_Mar 08 v47_vBB" xfId="1698" xr:uid="{00000000-0005-0000-0000-0000A2060000}"/>
    <cellStyle name="n_RACH LBO Model 04.14.04 - stub_2007_5YrFcst_Mar 08 v47_vBB 2" xfId="1699" xr:uid="{00000000-0005-0000-0000-0000A3060000}"/>
    <cellStyle name="n0" xfId="1700" xr:uid="{00000000-0005-0000-0000-0000A4060000}"/>
    <cellStyle name="n0'" xfId="1701" xr:uid="{00000000-0005-0000-0000-0000A5060000}"/>
    <cellStyle name="n0-" xfId="1702" xr:uid="{00000000-0005-0000-0000-0000A6060000}"/>
    <cellStyle name="n0 2" xfId="1703" xr:uid="{00000000-0005-0000-0000-0000A7060000}"/>
    <cellStyle name="n0' 2" xfId="3527" xr:uid="{D1CC4AFD-328A-4BB4-985A-BB10C48A97CB}"/>
    <cellStyle name="n0' 2 2" xfId="4718" xr:uid="{00B28854-AF16-4545-8D70-9D95CA4CFAE6}"/>
    <cellStyle name="n0 3" xfId="1704" xr:uid="{00000000-0005-0000-0000-0000A8060000}"/>
    <cellStyle name="n0' 3" xfId="3526" xr:uid="{18498302-C21C-47A1-8C3A-37C92BDA990D}"/>
    <cellStyle name="n0 4" xfId="1705" xr:uid="{00000000-0005-0000-0000-0000A9060000}"/>
    <cellStyle name="n0' 4" xfId="4715" xr:uid="{6DB874C6-A015-4C0B-B3DA-9181797BE454}"/>
    <cellStyle name="n0 5" xfId="3528" xr:uid="{D971592A-2484-48EB-84D1-8C9346D358B3}"/>
    <cellStyle name="n0' 5" xfId="2915" xr:uid="{BC5F2EB3-FECD-40BB-83E0-C300C1268B6E}"/>
    <cellStyle name="n0 6" xfId="3529" xr:uid="{153E7C74-9C2B-4A8D-BC24-FE250F87F0B2}"/>
    <cellStyle name="n0 7" xfId="3530" xr:uid="{EE387EAB-AF4F-49CC-B1C8-DB5E79CC7621}"/>
    <cellStyle name="n0 8" xfId="3531" xr:uid="{49E61C75-1BBC-4197-9AEC-30538AD474C0}"/>
    <cellStyle name="n0\" xfId="1706" xr:uid="{00000000-0005-0000-0000-0000AA060000}"/>
    <cellStyle name="n0'_2007_5YrFcst_AM v40" xfId="1707" xr:uid="{00000000-0005-0000-0000-0000AB060000}"/>
    <cellStyle name="n0_Ameritech Model 5 (Standalone.docsis)" xfId="1708" xr:uid="{00000000-0005-0000-0000-0000AC060000}"/>
    <cellStyle name="n0'_Armenia proposed DS Price-list and Filuet prices19 Dec 2011" xfId="3532" xr:uid="{AA63380E-4A6B-44BD-9A61-51129C309FAE}"/>
    <cellStyle name="n00" xfId="1709" xr:uid="{00000000-0005-0000-0000-0000AE060000}"/>
    <cellStyle name="n00 2" xfId="3533" xr:uid="{29416222-DBC2-4B2D-B61A-692CA364F9E0}"/>
    <cellStyle name="n000" xfId="1710" xr:uid="{00000000-0005-0000-0000-0000AF060000}"/>
    <cellStyle name="n09" xfId="1711" xr:uid="{00000000-0005-0000-0000-0000B0060000}"/>
    <cellStyle name="n0x" xfId="1712" xr:uid="{00000000-0005-0000-0000-0000B1060000}"/>
    <cellStyle name="n1" xfId="1713" xr:uid="{00000000-0005-0000-0000-0000B2060000}"/>
    <cellStyle name="n1 2" xfId="1714" xr:uid="{00000000-0005-0000-0000-0000B3060000}"/>
    <cellStyle name="n1`" xfId="1715" xr:uid="{00000000-0005-0000-0000-0000B4060000}"/>
    <cellStyle name="n1` 2" xfId="3535" xr:uid="{6DE25D5B-85D9-4472-94B1-1E9420DB4783}"/>
    <cellStyle name="n1` 2 2" xfId="4728" xr:uid="{F0D50DB6-445B-4012-9420-2EC1359E8306}"/>
    <cellStyle name="n1` 3" xfId="3534" xr:uid="{3F173E94-5836-4E03-9F74-9B0DA67E101F}"/>
    <cellStyle name="n1` 4" xfId="4727" xr:uid="{7FB401EE-B80D-4BBF-9B63-F46469FA7E4C}"/>
    <cellStyle name="n1`x" xfId="1716" xr:uid="{00000000-0005-0000-0000-0000B5060000}"/>
    <cellStyle name="n1`x 2" xfId="1717" xr:uid="{00000000-0005-0000-0000-0000B6060000}"/>
    <cellStyle name="n10" xfId="1718" xr:uid="{00000000-0005-0000-0000-0000B7060000}"/>
    <cellStyle name="n10 2" xfId="1719" xr:uid="{00000000-0005-0000-0000-0000B8060000}"/>
    <cellStyle name="n13" xfId="1720" xr:uid="{00000000-0005-0000-0000-0000B9060000}"/>
    <cellStyle name="n1x" xfId="1721" xr:uid="{00000000-0005-0000-0000-0000BA060000}"/>
    <cellStyle name="n2" xfId="1722" xr:uid="{00000000-0005-0000-0000-0000BB060000}"/>
    <cellStyle name="n2 2" xfId="1723" xr:uid="{00000000-0005-0000-0000-0000BC060000}"/>
    <cellStyle name="n21x" xfId="1724" xr:uid="{00000000-0005-0000-0000-0000BD060000}"/>
    <cellStyle name="n23" xfId="1725" xr:uid="{00000000-0005-0000-0000-0000BE060000}"/>
    <cellStyle name="n2x" xfId="1726" xr:uid="{00000000-0005-0000-0000-0000BF060000}"/>
    <cellStyle name="n2x'" xfId="1727" xr:uid="{00000000-0005-0000-0000-0000C0060000}"/>
    <cellStyle name="n2x_Adelphia PA Operating Model 19" xfId="1728" xr:uid="{00000000-0005-0000-0000-0000C1060000}"/>
    <cellStyle name="n2z" xfId="1729" xr:uid="{00000000-0005-0000-0000-0000C2060000}"/>
    <cellStyle name="n2z 2" xfId="1730" xr:uid="{00000000-0005-0000-0000-0000C3060000}"/>
    <cellStyle name="n3" xfId="1731" xr:uid="{00000000-0005-0000-0000-0000C4060000}"/>
    <cellStyle name="n3 2" xfId="1732" xr:uid="{00000000-0005-0000-0000-0000C5060000}"/>
    <cellStyle name="n3x" xfId="1733" xr:uid="{00000000-0005-0000-0000-0000C6060000}"/>
    <cellStyle name="n9" xfId="1734" xr:uid="{00000000-0005-0000-0000-0000C7060000}"/>
    <cellStyle name="NA is zero" xfId="1735" xr:uid="{00000000-0005-0000-0000-0000C8060000}"/>
    <cellStyle name="NA is zero 2" xfId="1736" xr:uid="{00000000-0005-0000-0000-0000C9060000}"/>
    <cellStyle name="Navigant" xfId="1737" xr:uid="{00000000-0005-0000-0000-0000CA060000}"/>
    <cellStyle name="Neutra" xfId="1738" xr:uid="{00000000-0005-0000-0000-0000CB060000}"/>
    <cellStyle name="Neutral 2" xfId="1739" xr:uid="{00000000-0005-0000-0000-0000CC060000}"/>
    <cellStyle name="Neutral 2 2" xfId="1740" xr:uid="{00000000-0005-0000-0000-0000CD060000}"/>
    <cellStyle name="Neutral 3" xfId="1741" xr:uid="{00000000-0005-0000-0000-0000CE060000}"/>
    <cellStyle name="Neutrale" xfId="3538" xr:uid="{D190B688-6688-4A7D-BAF1-3B7C4FEE858B}"/>
    <cellStyle name="new" xfId="1742" xr:uid="{00000000-0005-0000-0000-0000CF060000}"/>
    <cellStyle name="new 2" xfId="1743" xr:uid="{00000000-0005-0000-0000-0000D0060000}"/>
    <cellStyle name="NewColumnHeaderNormal" xfId="1744" xr:uid="{00000000-0005-0000-0000-0000D1060000}"/>
    <cellStyle name="NewSectionHeaderNormal" xfId="1745" xr:uid="{00000000-0005-0000-0000-0000D2060000}"/>
    <cellStyle name="NewSectionHeaderNormal 2" xfId="1746" xr:uid="{00000000-0005-0000-0000-0000D3060000}"/>
    <cellStyle name="NewTitleNormal" xfId="1747" xr:uid="{00000000-0005-0000-0000-0000D4060000}"/>
    <cellStyle name="nm0" xfId="1748" xr:uid="{00000000-0005-0000-0000-0000D5060000}"/>
    <cellStyle name="nm2x" xfId="1749" xr:uid="{00000000-0005-0000-0000-0000D6060000}"/>
    <cellStyle name="nm2x 2" xfId="3540" xr:uid="{79B71478-22C2-43ED-9E1C-1B35C5FA7040}"/>
    <cellStyle name="nm2x 2 2" xfId="4730" xr:uid="{EA2E5B7B-577C-419F-9AE4-FD36438049E5}"/>
    <cellStyle name="nm2x 3" xfId="3539" xr:uid="{A1B40FB0-026B-4CB4-AF15-73BB81B10BAE}"/>
    <cellStyle name="nm2x 4" xfId="4729" xr:uid="{4DD4EC3F-7393-4756-A5DB-0FA0F056016D}"/>
    <cellStyle name="nn0" xfId="1750" xr:uid="{00000000-0005-0000-0000-0000D7060000}"/>
    <cellStyle name="nn0x" xfId="1751" xr:uid="{00000000-0005-0000-0000-0000D8060000}"/>
    <cellStyle name="nnn0" xfId="1752" xr:uid="{00000000-0005-0000-0000-0000D9060000}"/>
    <cellStyle name="nnn0 2" xfId="1753" xr:uid="{00000000-0005-0000-0000-0000DA060000}"/>
    <cellStyle name="nnx" xfId="1754" xr:uid="{00000000-0005-0000-0000-0000DB060000}"/>
    <cellStyle name="no" xfId="1755" xr:uid="{00000000-0005-0000-0000-0000DC060000}"/>
    <cellStyle name="No Border" xfId="1756" xr:uid="{00000000-0005-0000-0000-0000DD060000}"/>
    <cellStyle name="No Border 2" xfId="1757" xr:uid="{00000000-0005-0000-0000-0000DE060000}"/>
    <cellStyle name="No Commas" xfId="1758" xr:uid="{00000000-0005-0000-0000-0000DF060000}"/>
    <cellStyle name="No Commas 2" xfId="1759" xr:uid="{00000000-0005-0000-0000-0000E0060000}"/>
    <cellStyle name="no dec" xfId="1760" xr:uid="{00000000-0005-0000-0000-0000E1060000}"/>
    <cellStyle name="no_2007_5YrFcst_AM v40" xfId="1761" xr:uid="{00000000-0005-0000-0000-0000E2060000}"/>
    <cellStyle name="nonmultiple" xfId="1762" xr:uid="{00000000-0005-0000-0000-0000E3060000}"/>
    <cellStyle name="nonmultiple 2" xfId="1763" xr:uid="{00000000-0005-0000-0000-0000E4060000}"/>
    <cellStyle name="nonmultiple_Armenia_EApricing_020912" xfId="3541" xr:uid="{988D1D10-E964-434B-A506-9AF63B32EC47}"/>
    <cellStyle name="NonPrint_Heading" xfId="1764" xr:uid="{00000000-0005-0000-0000-0000E5060000}"/>
    <cellStyle name="Nor" xfId="1765" xr:uid="{00000000-0005-0000-0000-0000E6060000}"/>
    <cellStyle name="norma" xfId="1766" xr:uid="{00000000-0005-0000-0000-0000E7060000}"/>
    <cellStyle name="Normal" xfId="0" builtinId="0"/>
    <cellStyle name="Normal - Style1" xfId="1767" xr:uid="{00000000-0005-0000-0000-0000E9060000}"/>
    <cellStyle name="Normal - Style1 2" xfId="3544" xr:uid="{7840610F-77CB-4C99-B009-F880663A711E}"/>
    <cellStyle name="Normal - Style1_Armenia_EApricing_020912" xfId="3545" xr:uid="{64C96C95-C6F2-4FE4-AC28-9592B76D369D}"/>
    <cellStyle name="Normal - Style2" xfId="1768" xr:uid="{00000000-0005-0000-0000-0000EA060000}"/>
    <cellStyle name="Normal - Style3" xfId="1769" xr:uid="{00000000-0005-0000-0000-0000EB060000}"/>
    <cellStyle name="Normal - Style4" xfId="1770" xr:uid="{00000000-0005-0000-0000-0000EC060000}"/>
    <cellStyle name="Normal - Style5" xfId="1771" xr:uid="{00000000-0005-0000-0000-0000ED060000}"/>
    <cellStyle name="Normal - Style6" xfId="1772" xr:uid="{00000000-0005-0000-0000-0000EE060000}"/>
    <cellStyle name="Normal - Style8" xfId="1773" xr:uid="{00000000-0005-0000-0000-0000EF060000}"/>
    <cellStyle name="Normal [0]" xfId="1774" xr:uid="{00000000-0005-0000-0000-0000F0060000}"/>
    <cellStyle name="Normal [0] 2" xfId="1775" xr:uid="{00000000-0005-0000-0000-0000F1060000}"/>
    <cellStyle name="Normal [1]" xfId="1776" xr:uid="{00000000-0005-0000-0000-0000F2060000}"/>
    <cellStyle name="Normal [1] 2" xfId="1777" xr:uid="{00000000-0005-0000-0000-0000F3060000}"/>
    <cellStyle name="Normal [2]" xfId="1778" xr:uid="{00000000-0005-0000-0000-0000F4060000}"/>
    <cellStyle name="Normal [2] 2" xfId="1779" xr:uid="{00000000-0005-0000-0000-0000F5060000}"/>
    <cellStyle name="Normal [3]" xfId="1780" xr:uid="{00000000-0005-0000-0000-0000F6060000}"/>
    <cellStyle name="Normal [3] 2" xfId="1781" xr:uid="{00000000-0005-0000-0000-0000F7060000}"/>
    <cellStyle name="Normal 10" xfId="1782" xr:uid="{00000000-0005-0000-0000-0000F8060000}"/>
    <cellStyle name="Normal 10 2" xfId="1783" xr:uid="{00000000-0005-0000-0000-0000F9060000}"/>
    <cellStyle name="Normal 10 3" xfId="3553" xr:uid="{7ED615B0-E770-4E3A-AC3F-2953B14D3ADD}"/>
    <cellStyle name="Normal 11" xfId="1784" xr:uid="{00000000-0005-0000-0000-0000FA060000}"/>
    <cellStyle name="Normal 11 2" xfId="3554" xr:uid="{B08DC637-2463-4986-9EC0-57E4826E06A2}"/>
    <cellStyle name="Normal 12" xfId="1785" xr:uid="{00000000-0005-0000-0000-0000FB060000}"/>
    <cellStyle name="Normal 12 2" xfId="3555" xr:uid="{1CC88919-321D-4BD5-9AAB-4AD583D2C61B}"/>
    <cellStyle name="Normal 13" xfId="1786" xr:uid="{00000000-0005-0000-0000-0000FC060000}"/>
    <cellStyle name="Normal 13 2" xfId="3556" xr:uid="{DBC84D77-D9DC-4568-B1A7-FE899E0C1DE5}"/>
    <cellStyle name="Normal 14" xfId="1787" xr:uid="{00000000-0005-0000-0000-0000FD060000}"/>
    <cellStyle name="Normal 14 2" xfId="3557" xr:uid="{548C5376-68E7-47B6-A58D-A34E979D9E59}"/>
    <cellStyle name="Normal 15" xfId="1788" xr:uid="{00000000-0005-0000-0000-0000FE060000}"/>
    <cellStyle name="Normal 15 2" xfId="3558" xr:uid="{771E4626-E963-463F-89C0-2E7625D70A48}"/>
    <cellStyle name="Normal 16" xfId="2209" xr:uid="{00000000-0005-0000-0000-00001D090000}"/>
    <cellStyle name="Normal 17" xfId="2293" xr:uid="{97B6CEAF-1140-4D72-BC5A-DF74EDBAD331}"/>
    <cellStyle name="Normal 18" xfId="4590" xr:uid="{1AC0E936-BC25-4CA0-A139-D00FDF7BF9A7}"/>
    <cellStyle name="Normal 19" xfId="4885" xr:uid="{C2C311CF-4593-45BD-B7C7-2C384C89EF77}"/>
    <cellStyle name="Normal 2" xfId="1789" xr:uid="{00000000-0005-0000-0000-0000FF060000}"/>
    <cellStyle name="Normal 2 2" xfId="1790" xr:uid="{00000000-0005-0000-0000-000000070000}"/>
    <cellStyle name="normal 2 3" xfId="1791" xr:uid="{00000000-0005-0000-0000-000001070000}"/>
    <cellStyle name="Normal 2 4" xfId="1792" xr:uid="{00000000-0005-0000-0000-000002070000}"/>
    <cellStyle name="Normal 2 5" xfId="1793" xr:uid="{00000000-0005-0000-0000-000003070000}"/>
    <cellStyle name="Normal 2_Apparel" xfId="3561" xr:uid="{731CF165-A3ED-4473-81C2-FA4B21023299}"/>
    <cellStyle name="Normal 3" xfId="1794" xr:uid="{00000000-0005-0000-0000-000005070000}"/>
    <cellStyle name="Normal 3 2" xfId="1795" xr:uid="{00000000-0005-0000-0000-000006070000}"/>
    <cellStyle name="Normal 3 2 2" xfId="1796" xr:uid="{00000000-0005-0000-0000-000007070000}"/>
    <cellStyle name="Normal 3 2 2 2" xfId="2232" xr:uid="{00000000-0005-0000-0000-0000E7000000}"/>
    <cellStyle name="Normal 3 2 3" xfId="1797" xr:uid="{00000000-0005-0000-0000-000008070000}"/>
    <cellStyle name="Normal 3 2 3 2" xfId="2269" xr:uid="{00000000-0005-0000-0000-0000E8000000}"/>
    <cellStyle name="Normal 3 2 4" xfId="1798" xr:uid="{00000000-0005-0000-0000-000009070000}"/>
    <cellStyle name="Normal 3 2 5" xfId="2217" xr:uid="{00000000-0005-0000-0000-0000E6000000}"/>
    <cellStyle name="Normal 3 2 6" xfId="3563" xr:uid="{8BE38653-3B42-4114-98D5-F37DA7A2B457}"/>
    <cellStyle name="Normal 3 3" xfId="1799" xr:uid="{00000000-0005-0000-0000-00000A070000}"/>
    <cellStyle name="Normal 3 3 2" xfId="3564" xr:uid="{27B05B1B-9AFA-45F6-974D-4E91A655B215}"/>
    <cellStyle name="Normal 3 4" xfId="3562" xr:uid="{A4AFD7F2-B13D-49C0-BCE4-440CF243D14F}"/>
    <cellStyle name="Normal 3 7" xfId="3565" xr:uid="{28392F24-5263-4368-AAD4-3EC3D8F3D874}"/>
    <cellStyle name="Normal 3_Armenia_EApricing_020912" xfId="3566" xr:uid="{4ACD8492-75D6-45F5-A1AD-6ADD68022732}"/>
    <cellStyle name="Normal 34" xfId="3567" xr:uid="{ED49DE13-7A5D-4791-B005-A592A0040E2D}"/>
    <cellStyle name="Normal 4" xfId="1800" xr:uid="{00000000-0005-0000-0000-00000B070000}"/>
    <cellStyle name="Normal 4 2" xfId="1801" xr:uid="{00000000-0005-0000-0000-00000C070000}"/>
    <cellStyle name="Normal 4 2 2" xfId="1802" xr:uid="{00000000-0005-0000-0000-00000D070000}"/>
    <cellStyle name="Normal 4 2 2 2" xfId="2291" xr:uid="{00000000-0005-0000-0000-0000EB000000}"/>
    <cellStyle name="Normal 4 2 3" xfId="1803" xr:uid="{00000000-0005-0000-0000-00000E070000}"/>
    <cellStyle name="Normal 4 2 4" xfId="2260" xr:uid="{00000000-0005-0000-0000-0000EA000000}"/>
    <cellStyle name="Normal 4 3" xfId="1804" xr:uid="{00000000-0005-0000-0000-00000F070000}"/>
    <cellStyle name="Normal 4 3 2" xfId="2233" xr:uid="{00000000-0005-0000-0000-0000EC000000}"/>
    <cellStyle name="Normal 4 4" xfId="1805" xr:uid="{00000000-0005-0000-0000-000010070000}"/>
    <cellStyle name="Normal 4 4 2" xfId="2270" xr:uid="{00000000-0005-0000-0000-0000ED000000}"/>
    <cellStyle name="Normal 4 5" xfId="1806" xr:uid="{00000000-0005-0000-0000-000011070000}"/>
    <cellStyle name="Normal 4 6" xfId="2218" xr:uid="{00000000-0005-0000-0000-0000E9000000}"/>
    <cellStyle name="Normal 4 7" xfId="3568" xr:uid="{E3FB1EFA-C619-4F17-9108-E8C7559400A0}"/>
    <cellStyle name="Normal 5" xfId="1807" xr:uid="{00000000-0005-0000-0000-000012070000}"/>
    <cellStyle name="Normal 5 2" xfId="1808" xr:uid="{00000000-0005-0000-0000-000013070000}"/>
    <cellStyle name="Normal 6" xfId="1809" xr:uid="{00000000-0005-0000-0000-000014070000}"/>
    <cellStyle name="Normal 6 2" xfId="1810" xr:uid="{00000000-0005-0000-0000-000015070000}"/>
    <cellStyle name="Normal 6 2 2" xfId="1811" xr:uid="{00000000-0005-0000-0000-000016070000}"/>
    <cellStyle name="Normal 6 3" xfId="3569" xr:uid="{2AC9328C-E805-4219-B6A4-D74C26D470F3}"/>
    <cellStyle name="Normal 7" xfId="1812" xr:uid="{00000000-0005-0000-0000-000017070000}"/>
    <cellStyle name="Normal 8" xfId="1813" xr:uid="{00000000-0005-0000-0000-000018070000}"/>
    <cellStyle name="Normal 8 2" xfId="1814" xr:uid="{00000000-0005-0000-0000-000019070000}"/>
    <cellStyle name="Normal 9" xfId="1815" xr:uid="{00000000-0005-0000-0000-00001A070000}"/>
    <cellStyle name="Normal 9 2" xfId="1816" xr:uid="{00000000-0005-0000-0000-00001B070000}"/>
    <cellStyle name="Normal Bold" xfId="1817" xr:uid="{00000000-0005-0000-0000-00001C070000}"/>
    <cellStyle name="Normal Bold 2" xfId="1818" xr:uid="{00000000-0005-0000-0000-00001D070000}"/>
    <cellStyle name="Normal Number" xfId="1819" xr:uid="{00000000-0005-0000-0000-00001E070000}"/>
    <cellStyle name="Normal Pct" xfId="1820" xr:uid="{00000000-0005-0000-0000-00001F070000}"/>
    <cellStyle name="Normal Pct 2" xfId="1821" xr:uid="{00000000-0005-0000-0000-000020070000}"/>
    <cellStyle name="Normal_COSMETIC US Wholesale  Retail List1" xfId="1822" xr:uid="{00000000-0005-0000-0000-000021070000}"/>
    <cellStyle name="Normal_Memo" xfId="1823" xr:uid="{00000000-0005-0000-0000-000022070000}"/>
    <cellStyle name="Normal_MEMO ATTACH" xfId="1824" xr:uid="{00000000-0005-0000-0000-000023070000}"/>
    <cellStyle name="Normal_MEMO ATTACH 2" xfId="1825" xr:uid="{00000000-0005-0000-0000-000024070000}"/>
    <cellStyle name="Normal1" xfId="1826" xr:uid="{00000000-0005-0000-0000-000025070000}"/>
    <cellStyle name="Normal1 2" xfId="1827" xr:uid="{00000000-0005-0000-0000-000026070000}"/>
    <cellStyle name="Normal1Places" xfId="1828" xr:uid="{00000000-0005-0000-0000-000027070000}"/>
    <cellStyle name="Normal1Places 2" xfId="1829" xr:uid="{00000000-0005-0000-0000-000028070000}"/>
    <cellStyle name="Normal2Places" xfId="1830" xr:uid="{00000000-0005-0000-0000-000029070000}"/>
    <cellStyle name="Normal2Places 2" xfId="1831" xr:uid="{00000000-0005-0000-0000-00002A070000}"/>
    <cellStyle name="Normal3Places" xfId="1832" xr:uid="{00000000-0005-0000-0000-00002B070000}"/>
    <cellStyle name="Normal3Places 2" xfId="1833" xr:uid="{00000000-0005-0000-0000-00002C070000}"/>
    <cellStyle name="Normal8" xfId="1834" xr:uid="{00000000-0005-0000-0000-00002D070000}"/>
    <cellStyle name="Normal8 2" xfId="1835" xr:uid="{00000000-0005-0000-0000-00002E070000}"/>
    <cellStyle name="NormalBlue" xfId="1836" xr:uid="{00000000-0005-0000-0000-00002F070000}"/>
    <cellStyle name="NormalBlue 2" xfId="1837" xr:uid="{00000000-0005-0000-0000-000030070000}"/>
    <cellStyle name="NormalBlue_Armenia_EApricing_020912" xfId="3572" xr:uid="{FD52E3A6-8FF7-4C14-9FBE-25290C3EC4EB}"/>
    <cellStyle name="NormalBold" xfId="1838" xr:uid="{00000000-0005-0000-0000-000031070000}"/>
    <cellStyle name="NormalBold 2" xfId="1839" xr:uid="{00000000-0005-0000-0000-000032070000}"/>
    <cellStyle name="NormalBold_Armenia_EApricing_020912" xfId="3573" xr:uid="{1EE6AD81-BCAA-4F8C-89BF-915018FFB72F}"/>
    <cellStyle name="Normale 2" xfId="1840" xr:uid="{00000000-0005-0000-0000-000033070000}"/>
    <cellStyle name="Normale 2 2" xfId="1841" xr:uid="{00000000-0005-0000-0000-000034070000}"/>
    <cellStyle name="Normale 2 3" xfId="1842" xr:uid="{00000000-0005-0000-0000-000035070000}"/>
    <cellStyle name="Normale 3" xfId="1843" xr:uid="{00000000-0005-0000-0000-000036070000}"/>
    <cellStyle name="Normale 3 2" xfId="1844" xr:uid="{00000000-0005-0000-0000-000037070000}"/>
    <cellStyle name="Normale 3 3" xfId="1845" xr:uid="{00000000-0005-0000-0000-000038070000}"/>
    <cellStyle name="Normale 3 3 2" xfId="2272" xr:uid="{00000000-0005-0000-0000-000003010000}"/>
    <cellStyle name="Normale 3 4" xfId="2234" xr:uid="{00000000-0005-0000-0000-000001010000}"/>
    <cellStyle name="Normale_Foglio1" xfId="1846" xr:uid="{00000000-0005-0000-0000-000039070000}"/>
    <cellStyle name="NormalEPS" xfId="1847" xr:uid="{00000000-0005-0000-0000-00003A070000}"/>
    <cellStyle name="NormalGB" xfId="1848" xr:uid="{00000000-0005-0000-0000-00003B070000}"/>
    <cellStyle name="NormalHelv" xfId="1849" xr:uid="{00000000-0005-0000-0000-00003C070000}"/>
    <cellStyle name="NormalJEM" xfId="1850" xr:uid="{00000000-0005-0000-0000-00003D070000}"/>
    <cellStyle name="NormalJEM 2" xfId="1851" xr:uid="{00000000-0005-0000-0000-00003E070000}"/>
    <cellStyle name="Normalny_Person" xfId="1852" xr:uid="{00000000-0005-0000-0000-00003F070000}"/>
    <cellStyle name="NormalPop" xfId="1853" xr:uid="{00000000-0005-0000-0000-000040070000}"/>
    <cellStyle name="NormalPop 2" xfId="1854" xr:uid="{00000000-0005-0000-0000-000041070000}"/>
    <cellStyle name="Nota" xfId="1855" xr:uid="{00000000-0005-0000-0000-000042070000}"/>
    <cellStyle name="Nota 2" xfId="1856" xr:uid="{00000000-0005-0000-0000-000043070000}"/>
    <cellStyle name="Nota 2 2" xfId="5023" xr:uid="{21573020-8B16-42E7-A32A-3B1B99E81618}"/>
    <cellStyle name="Nota 2 3" xfId="3094" xr:uid="{B05BAB12-6906-4396-B1D3-54BE92DBD955}"/>
    <cellStyle name="Nota 3" xfId="5022" xr:uid="{A55C04D6-A1B4-4317-89AB-F28CAB05F28A}"/>
    <cellStyle name="Nota 4" xfId="3093" xr:uid="{351828F1-40F6-436E-B088-CEC23AF5153E}"/>
    <cellStyle name="Notas" xfId="1857" xr:uid="{00000000-0005-0000-0000-000044070000}"/>
    <cellStyle name="Notas 2" xfId="1858" xr:uid="{00000000-0005-0000-0000-000045070000}"/>
    <cellStyle name="Notas 2 2" xfId="3574" xr:uid="{FC5C79B2-53C6-4F99-B5E6-78BE64E2F236}"/>
    <cellStyle name="Notas 2 2 2" xfId="5026" xr:uid="{AC29516E-C0AF-4F50-8D63-5F26E3DBCE83}"/>
    <cellStyle name="Notas 2 2 3" xfId="3097" xr:uid="{639A8A3B-C9F9-4408-8CC0-3DC0744AE2EF}"/>
    <cellStyle name="Notas 2 3" xfId="5025" xr:uid="{F2A522DE-2F3B-4218-BB0A-D4A1E5AF4B77}"/>
    <cellStyle name="Notas 2 4" xfId="3096" xr:uid="{2E51A31C-9F7B-499E-A19A-31C6DA304AD3}"/>
    <cellStyle name="Notas 3" xfId="1859" xr:uid="{00000000-0005-0000-0000-000046070000}"/>
    <cellStyle name="Notas 3 2" xfId="5027" xr:uid="{49D3087B-9254-46DE-AFCD-F4909FBB1232}"/>
    <cellStyle name="Notas 3 3" xfId="3098" xr:uid="{A474C206-A9AD-4C70-B11F-054364B36AE8}"/>
    <cellStyle name="Notas 4" xfId="5024" xr:uid="{2C826ECA-8C14-4DBF-AE1F-3DB4B1E9B810}"/>
    <cellStyle name="Notas 5" xfId="3095" xr:uid="{26CA02F3-BB79-45CD-B4DA-38194DB9C026}"/>
    <cellStyle name="Note 2" xfId="1860" xr:uid="{00000000-0005-0000-0000-000047070000}"/>
    <cellStyle name="Note 2 2" xfId="1861" xr:uid="{00000000-0005-0000-0000-000048070000}"/>
    <cellStyle name="Note 2 2 2" xfId="1862" xr:uid="{00000000-0005-0000-0000-000049070000}"/>
    <cellStyle name="Note 2 2 2 2" xfId="2292" xr:uid="{00000000-0005-0000-0000-000008010000}"/>
    <cellStyle name="Note 2 2 2 3" xfId="5029" xr:uid="{7BA71E7A-15F1-4B24-AA93-5A15E6AA6952}"/>
    <cellStyle name="Note 2 2 3" xfId="1863" xr:uid="{00000000-0005-0000-0000-00004A070000}"/>
    <cellStyle name="Note 2 2 4" xfId="2261" xr:uid="{00000000-0005-0000-0000-000007010000}"/>
    <cellStyle name="Note 2 2 5" xfId="3100" xr:uid="{7C81044F-AA37-480E-8724-C83F86B548F3}"/>
    <cellStyle name="Note 2 3" xfId="5028" xr:uid="{6C64D308-A38C-4BE5-9CDE-64EDD4C5C509}"/>
    <cellStyle name="Note 2 4" xfId="3099" xr:uid="{968847CE-25FD-43C5-8E8B-D7FC5A44222B}"/>
    <cellStyle name="Note 3" xfId="1864" xr:uid="{00000000-0005-0000-0000-00004B070000}"/>
    <cellStyle name="Note 3 2" xfId="3575" xr:uid="{E4D5424D-E90B-4A82-BB16-43A1162E42D9}"/>
    <cellStyle name="Note 4" xfId="3576" xr:uid="{E52FB095-373A-4A72-9C40-1325C4C7A570}"/>
    <cellStyle name="NPPESalesPct" xfId="1865" xr:uid="{00000000-0005-0000-0000-00004C070000}"/>
    <cellStyle name="Num1" xfId="1866" xr:uid="{00000000-0005-0000-0000-00004D070000}"/>
    <cellStyle name="Num1Blue" xfId="1867" xr:uid="{00000000-0005-0000-0000-00004E070000}"/>
    <cellStyle name="Num2" xfId="1868" xr:uid="{00000000-0005-0000-0000-00004F070000}"/>
    <cellStyle name="number" xfId="1869" xr:uid="{00000000-0005-0000-0000-000050070000}"/>
    <cellStyle name="number 2" xfId="1870" xr:uid="{00000000-0005-0000-0000-000051070000}"/>
    <cellStyle name="number 2 2" xfId="1871" xr:uid="{00000000-0005-0000-0000-000052070000}"/>
    <cellStyle name="number 3" xfId="1872" xr:uid="{00000000-0005-0000-0000-000053070000}"/>
    <cellStyle name="Number 3 2" xfId="3577" xr:uid="{F8F35B9C-B83D-4980-B278-FD3390430E32}"/>
    <cellStyle name="number 4" xfId="1873" xr:uid="{00000000-0005-0000-0000-000054070000}"/>
    <cellStyle name="number 4 2" xfId="1874" xr:uid="{00000000-0005-0000-0000-000055070000}"/>
    <cellStyle name="number 5" xfId="1875" xr:uid="{00000000-0005-0000-0000-000056070000}"/>
    <cellStyle name="Number_PAR KZ-with Filuet v9-3 revised volume-10 rent  sales updt_Gogolya  Bulk sent to HO v3 sent to HO" xfId="3578" xr:uid="{077CF0A2-A94F-4B7E-B780-3006CC3F6B63}"/>
    <cellStyle name="numbers" xfId="1876" xr:uid="{00000000-0005-0000-0000-000057070000}"/>
    <cellStyle name="numbers 2" xfId="1877" xr:uid="{00000000-0005-0000-0000-000058070000}"/>
    <cellStyle name="nx" xfId="1878" xr:uid="{00000000-0005-0000-0000-000059070000}"/>
    <cellStyle name="nx0" xfId="1879" xr:uid="{00000000-0005-0000-0000-00005A070000}"/>
    <cellStyle name="nx0 2" xfId="3580" xr:uid="{86A64C25-3086-488C-AFD8-14F91550C13F}"/>
    <cellStyle name="nx0 3" xfId="3579" xr:uid="{BBD53272-02E8-4AF4-9DB8-EF936E23797D}"/>
    <cellStyle name="Œ…‹æØ‚è [0.00]_!!!GO" xfId="1880" xr:uid="{00000000-0005-0000-0000-00005B070000}"/>
    <cellStyle name="Œ…‹æØ‚è_!!!GO" xfId="1881" xr:uid="{00000000-0005-0000-0000-00005C070000}"/>
    <cellStyle name="onedec" xfId="1882" xr:uid="{00000000-0005-0000-0000-00005D070000}"/>
    <cellStyle name="op1" xfId="1883" xr:uid="{00000000-0005-0000-0000-00005E070000}"/>
    <cellStyle name="OScommands" xfId="1884" xr:uid="{00000000-0005-0000-0000-00005F070000}"/>
    <cellStyle name="Output 2" xfId="1885" xr:uid="{00000000-0005-0000-0000-000060070000}"/>
    <cellStyle name="Output 2 2" xfId="1886" xr:uid="{00000000-0005-0000-0000-000061070000}"/>
    <cellStyle name="Output 2 2 2" xfId="3581" xr:uid="{FF2492FB-DDAE-4A8B-BBC2-EFCF7F004C33}"/>
    <cellStyle name="Output 2 2 2 2" xfId="5031" xr:uid="{0343CB97-F038-42EF-B99E-B2E318078BA7}"/>
    <cellStyle name="Output 2 2 3" xfId="3134" xr:uid="{7115292D-7060-419E-B527-683B12AF8C3B}"/>
    <cellStyle name="Output 2 3" xfId="5030" xr:uid="{CB50391F-9AC2-40B0-BC42-85E9CE877174}"/>
    <cellStyle name="Output 2 4" xfId="3133" xr:uid="{BC311757-BF98-403F-9C09-15A73573D678}"/>
    <cellStyle name="Output 3" xfId="1887" xr:uid="{00000000-0005-0000-0000-000062070000}"/>
    <cellStyle name="Output Amounts" xfId="1888" xr:uid="{00000000-0005-0000-0000-000063070000}"/>
    <cellStyle name="Output Column Headings" xfId="1889" xr:uid="{00000000-0005-0000-0000-000064070000}"/>
    <cellStyle name="Output Line Items" xfId="1890" xr:uid="{00000000-0005-0000-0000-000065070000}"/>
    <cellStyle name="Output Report Heading" xfId="1891" xr:uid="{00000000-0005-0000-0000-000066070000}"/>
    <cellStyle name="Output Report Title" xfId="1892" xr:uid="{00000000-0005-0000-0000-000067070000}"/>
    <cellStyle name="Outputs" xfId="1893" xr:uid="{00000000-0005-0000-0000-000068070000}"/>
    <cellStyle name="Outputs 2" xfId="3583" xr:uid="{786D869F-8F5D-4F18-9C8C-D7BF008D6706}"/>
    <cellStyle name="Outputs 2 2" xfId="4732" xr:uid="{C8C9A85C-904C-4DE6-BDD1-3262DB76C7DA}"/>
    <cellStyle name="Outputs 3" xfId="3582" xr:uid="{B112F502-1D9E-448C-8F4B-4A3769E4CE29}"/>
    <cellStyle name="Outputs 4" xfId="4731" xr:uid="{C2BDE048-1283-4279-B155-8FFE1DF3F533}"/>
    <cellStyle name="p" xfId="1894" xr:uid="{00000000-0005-0000-0000-000069070000}"/>
    <cellStyle name="P&amp;L Numbers" xfId="1895" xr:uid="{00000000-0005-0000-0000-00006A070000}"/>
    <cellStyle name="p_amtmod51" xfId="1896" xr:uid="{00000000-0005-0000-0000-00006B070000}"/>
    <cellStyle name="p_amtmod51_2007_5YrFcst_AM v40" xfId="1897" xr:uid="{00000000-0005-0000-0000-00006C070000}"/>
    <cellStyle name="p_amtmod51_2007_5YrFcst_AM v40 2" xfId="1898" xr:uid="{00000000-0005-0000-0000-00006D070000}"/>
    <cellStyle name="p_amtmod51_2007_5YrFcst_AM v40_DSR Monthly 2012" xfId="3584" xr:uid="{56FEB864-B440-4A6F-AD76-FA434260AFE4}"/>
    <cellStyle name="p_amtmod51_2007_5YrFcst_Mar 08 v47_vBB" xfId="1899" xr:uid="{00000000-0005-0000-0000-00006E070000}"/>
    <cellStyle name="p_amtmod51_2007_5YrFcst_Mar 08 v47_vBB 2" xfId="1900" xr:uid="{00000000-0005-0000-0000-00006F070000}"/>
    <cellStyle name="p_amtmod51_2007_5YrFcst_Mar 08 v47_vBB_DSR Monthly 2012" xfId="3585" xr:uid="{240A7221-5162-4BE2-977F-B57E3F7B5A16}"/>
    <cellStyle name="p_amtmod51_Backup Financials" xfId="1901" xr:uid="{00000000-0005-0000-0000-000070070000}"/>
    <cellStyle name="p_Araraquara 2b" xfId="1902" xr:uid="{00000000-0005-0000-0000-000071070000}"/>
    <cellStyle name="p_ccimod4-b1" xfId="1903" xr:uid="{00000000-0005-0000-0000-000072070000}"/>
    <cellStyle name="p_Connoisseur Communications Model #1" xfId="1904" xr:uid="{00000000-0005-0000-0000-000073070000}"/>
    <cellStyle name="p_Connoisseur Radio Model 1" xfId="1905" xr:uid="{00000000-0005-0000-0000-000074070000}"/>
    <cellStyle name="p_Connoisseur Radio Model 1_2007_5YrFcst_AM v40" xfId="1906" xr:uid="{00000000-0005-0000-0000-000075070000}"/>
    <cellStyle name="p_Connoisseur Radio Model 1_2007_5YrFcst_AM v40 2" xfId="1907" xr:uid="{00000000-0005-0000-0000-000076070000}"/>
    <cellStyle name="p_Connoisseur Radio Model 1_2007_5YrFcst_AM v40_DSR Monthly 2012" xfId="3586" xr:uid="{7937EAE7-DD2B-4365-AF18-93245218F59D}"/>
    <cellStyle name="p_Connoisseur Radio Model 1_2007_5YrFcst_Mar 08 v47_vBB" xfId="1908" xr:uid="{00000000-0005-0000-0000-000077070000}"/>
    <cellStyle name="p_Connoisseur Radio Model 1_2007_5YrFcst_Mar 08 v47_vBB 2" xfId="1909" xr:uid="{00000000-0005-0000-0000-000078070000}"/>
    <cellStyle name="p_Connoisseur Radio Model 1_2007_5YrFcst_Mar 08 v47_vBB_DSR Monthly 2012" xfId="3587" xr:uid="{C5F443FA-CF30-4353-BC7C-691322CF624D}"/>
    <cellStyle name="p_Connoisseur Radio Model 1_Backup Financials" xfId="1910" xr:uid="{00000000-0005-0000-0000-000079070000}"/>
    <cellStyle name="p_DCF" xfId="1911" xr:uid="{00000000-0005-0000-0000-00007A070000}"/>
    <cellStyle name="p_DCF_Knology Model" xfId="1912" xr:uid="{00000000-0005-0000-0000-00007B070000}"/>
    <cellStyle name="p_DCF_Knology Model 2" xfId="1913" xr:uid="{00000000-0005-0000-0000-00007C070000}"/>
    <cellStyle name="p_DCF_Knology Model_Armenia proposed DS Price-list and Filuet prices19 Dec 2011" xfId="3588" xr:uid="{16871A53-17EC-4EBF-8C55-AE37043E79B6}"/>
    <cellStyle name="p_DCF_Knology Model_DSR Monthly 2012" xfId="3589" xr:uid="{1DAA0154-8DD0-4576-8861-CC423C4A4B9C}"/>
    <cellStyle name="p_DCF_Knology Model_KYRG NIP Pricing proposal v2" xfId="3590" xr:uid="{8266D74E-9AA2-4CFC-A3B2-CA9C9F556B68}"/>
    <cellStyle name="p_DCF_Knology Model_Kyrgsystan Importer PL" xfId="3591" xr:uid="{6EAB4BFE-0DE8-49DB-BF6A-52B2AD02DF45}"/>
    <cellStyle name="p_DCF_Knology Model_Kyrgyzstan PAR RSM v.5" xfId="3592" xr:uid="{0911D3A5-90C3-42FD-B306-33561538EC2F}"/>
    <cellStyle name="p_DCF_Knology Model_Mongolia Pricing comparision_v3_AQ 3%  6%" xfId="3593" xr:uid="{5791F0FE-DCA2-488A-ABE2-FD6E61AE9D14}"/>
    <cellStyle name="p_DCF_Knology Model_Mongolia Pricing comparision_v3_AQ 3%  6% 2" xfId="3594" xr:uid="{6C63100B-2091-420C-B9DB-A136CCA4AC99}"/>
    <cellStyle name="p_DCF_Knology Model_Mongolia_Pricing_v2_mail" xfId="3595" xr:uid="{7300F4EA-4CD0-4CED-A889-7DF150B0B2BB}"/>
    <cellStyle name="p_DCF_Knology Model_Mongolia_Pricing_v2_mail 2" xfId="3596" xr:uid="{9644FFAB-AF14-4FD0-97A2-BEAF9E5E85AC}"/>
    <cellStyle name="p_DCF_Knology Model_Xl0000044" xfId="3597" xr:uid="{9D21A77F-51A4-4F7D-B47B-DE428B8CC62E}"/>
    <cellStyle name="p_DCF_KYRG NIP Pricing proposal v2" xfId="3598" xr:uid="{51335913-2492-442C-919D-823681EF2922}"/>
    <cellStyle name="p_DCF_Kyrgsystan Importer PL" xfId="3599" xr:uid="{14DA74BC-BD20-43A4-9E81-AB7E65F7ACCB}"/>
    <cellStyle name="p_DCF_Kyrgyzstan PAR RSM v.5" xfId="3600" xr:uid="{6A5AB7B6-F8EF-4E5C-9D74-AC80E532910F}"/>
    <cellStyle name="p_DCF_Model Assumptions" xfId="1914" xr:uid="{00000000-0005-0000-0000-00007D070000}"/>
    <cellStyle name="p_DCF_Model Assumptions (2)" xfId="1915" xr:uid="{00000000-0005-0000-0000-00007E070000}"/>
    <cellStyle name="p_DCF_Model Assumptions (2) 2" xfId="1916" xr:uid="{00000000-0005-0000-0000-00007F070000}"/>
    <cellStyle name="p_DCF_Model Assumptions (2)_Armenia proposed DS Price-list and Filuet prices19 Dec 2011" xfId="3601" xr:uid="{A569481D-7C31-4A0A-9B27-65A93A3DB3F0}"/>
    <cellStyle name="p_DCF_Model Assumptions (2)_DSR Monthly 2012" xfId="3602" xr:uid="{FC6A1D65-BB98-4669-9711-FA57D752B9C0}"/>
    <cellStyle name="p_DCF_Model Assumptions (2)_KYRG NIP Pricing proposal v2" xfId="3603" xr:uid="{95CCB21E-F701-4A0F-A44E-B257F92A8260}"/>
    <cellStyle name="p_DCF_Model Assumptions (2)_Kyrgsystan Importer PL" xfId="3604" xr:uid="{C3527FD9-6238-4485-BEEE-A4A6F31AC047}"/>
    <cellStyle name="p_DCF_Model Assumptions (2)_Kyrgyzstan PAR RSM v.5" xfId="3605" xr:uid="{A8ADFFEB-F772-4642-AD8F-6FBAA0D5F5A9}"/>
    <cellStyle name="p_DCF_Model Assumptions (2)_Mongolia Pricing comparision_v3_AQ 3%  6%" xfId="3606" xr:uid="{1A7A9D02-934F-47F0-B2A4-A9D7AAE46AD1}"/>
    <cellStyle name="p_DCF_Model Assumptions (2)_Mongolia Pricing comparision_v3_AQ 3%  6% 2" xfId="3607" xr:uid="{9C28C7E7-B578-4238-B65B-ABB95D2B2BF5}"/>
    <cellStyle name="p_DCF_Model Assumptions (2)_Mongolia_Pricing_v2_mail" xfId="3608" xr:uid="{3CBD89F5-0F83-489F-AB98-B39398FABB47}"/>
    <cellStyle name="p_DCF_Model Assumptions (2)_Mongolia_Pricing_v2_mail 2" xfId="3609" xr:uid="{F0D4B6D4-2293-49C4-9A28-A128FFD2DBDD}"/>
    <cellStyle name="p_DCF_Model Assumptions (2)_Xl0000044" xfId="3610" xr:uid="{457D918C-C78D-4A73-96A5-D89FD86FD5B0}"/>
    <cellStyle name="p_DCF_Model Assumptions 2" xfId="1917" xr:uid="{00000000-0005-0000-0000-000080070000}"/>
    <cellStyle name="p_DCF_Model Assumptions 3" xfId="1918" xr:uid="{00000000-0005-0000-0000-000081070000}"/>
    <cellStyle name="p_DCF_Model Assumptions 4" xfId="1919" xr:uid="{00000000-0005-0000-0000-000082070000}"/>
    <cellStyle name="p_DCF_Model Assumptions_Armenia proposed DS Price-list and Filuet prices19 Dec 2011" xfId="3611" xr:uid="{288F3435-6C35-42EE-BCE6-719196626AC5}"/>
    <cellStyle name="p_DCF_Model Assumptions_DSR Monthly 2012" xfId="3612" xr:uid="{31C70231-61F3-4C5E-A18B-D54A1E37E4A0}"/>
    <cellStyle name="p_DCF_Model Assumptions_KYRG NIP Pricing proposal v2" xfId="3613" xr:uid="{4786D54C-8299-4823-A8B1-54E7833767EF}"/>
    <cellStyle name="p_DCF_Model Assumptions_Kyrgsystan Importer PL" xfId="3614" xr:uid="{EE48EA18-36D2-4E3C-BC7C-5B556C381D19}"/>
    <cellStyle name="p_DCF_Model Assumptions_Kyrgyzstan PAR RSM v.5" xfId="3615" xr:uid="{61ACEC2E-2D1A-49D6-BDF6-AA11E5B75867}"/>
    <cellStyle name="p_DCF_Model Assumptions_Mongolia Pricing comparision_v3_AQ 3%  6%" xfId="3616" xr:uid="{1934EBAE-1AC6-41EF-AEFA-CE79BFD3A087}"/>
    <cellStyle name="p_DCF_Model Assumptions_Mongolia Pricing comparision_v3_AQ 3%  6% 2" xfId="3617" xr:uid="{52BFBD99-165D-4EB3-8268-37BD9AA3AA43}"/>
    <cellStyle name="p_DCF_Model Assumptions_Mongolia_Pricing_v2_mail" xfId="3618" xr:uid="{806457FA-41B4-4457-9254-42C3C8E9AA2E}"/>
    <cellStyle name="p_DCF_Model Assumptions_Mongolia_Pricing_v2_mail 2" xfId="3619" xr:uid="{387AB5C7-E61B-43F5-AD21-6A97B2096600}"/>
    <cellStyle name="p_DCF_Model Assumptions_Xl0000044" xfId="3620" xr:uid="{34447A86-6782-4989-B292-BB8BF9F4FFCB}"/>
    <cellStyle name="p_DCF_PW Access Revenue" xfId="1920" xr:uid="{00000000-0005-0000-0000-000083070000}"/>
    <cellStyle name="p_DCF_PW Access Revenue_Armenia proposed DS Price-list and Filuet prices19 Dec 2011" xfId="3621" xr:uid="{C602A28A-1E95-4E84-BFCF-0EEAF427BB71}"/>
    <cellStyle name="p_DCF_PW Access Revenue_KYRG NIP Pricing proposal v2" xfId="3622" xr:uid="{D8154238-B302-425E-A3F8-7301B19F5DEE}"/>
    <cellStyle name="p_DCF_PW Access Revenue_Kyrgsystan Importer PL" xfId="3623" xr:uid="{32244AAD-504F-4E7D-B831-C67DDC80A457}"/>
    <cellStyle name="p_DCF_PW Access Revenue_Kyrgyzstan PAR RSM v.5" xfId="3624" xr:uid="{ED2702C4-1E84-4C8F-BF77-F0024231B6A1}"/>
    <cellStyle name="p_DCF_PW Access Revenue_Mongolia Pricing comparision_v3_AQ 3%  6%" xfId="3625" xr:uid="{139A86AD-CCE4-420F-A0B1-B5B98003E987}"/>
    <cellStyle name="p_DCF_PW Access Revenue_Mongolia Pricing comparision_v3_AQ 3%  6% 2" xfId="3626" xr:uid="{82578EFC-6CBC-44F0-80D3-6D641675D2EB}"/>
    <cellStyle name="p_DCF_PW Access Revenue_Mongolia_Pricing_v2_mail" xfId="3627" xr:uid="{FD25766B-82EC-44C3-932F-97E2AE16916A}"/>
    <cellStyle name="p_DCF_PW Access Revenue_Mongolia_Pricing_v2_mail 2" xfId="3628" xr:uid="{8AEE6518-5C0E-4C48-945F-3E23BDE621C5}"/>
    <cellStyle name="p_DCF_PW Access Revenue_Xl0000044" xfId="3629" xr:uid="{D426B880-D8EF-402C-BA05-E7498742714B}"/>
    <cellStyle name="p_DCF_valuation comp 02_15_05" xfId="1921" xr:uid="{00000000-0005-0000-0000-000084070000}"/>
    <cellStyle name="p_DCF_valuation comp 02_15_05 2" xfId="1922" xr:uid="{00000000-0005-0000-0000-000085070000}"/>
    <cellStyle name="p_DCF_valuation comp 02_15_05_2007_5YrFcst_AM v40" xfId="1923" xr:uid="{00000000-0005-0000-0000-000086070000}"/>
    <cellStyle name="p_DCF_valuation comp 02_15_05_2007_5YrFcst_AM v40 2" xfId="1924" xr:uid="{00000000-0005-0000-0000-000087070000}"/>
    <cellStyle name="p_DCF_valuation comp 02_15_05_2007_5YrFcst_AM v40_PROMOTIONS" xfId="3630" xr:uid="{E48CA22E-C7A6-4F33-8339-7933080B191E}"/>
    <cellStyle name="p_DCF_valuation comp 02_15_05_2007_5YrFcst_v35" xfId="1925" xr:uid="{00000000-0005-0000-0000-000088070000}"/>
    <cellStyle name="p_DCF_valuation comp 02_15_05_Armenia_EApricing_020912" xfId="3631" xr:uid="{B9DFF2AB-2AB3-4FBF-B797-B5A1E4A752CE}"/>
    <cellStyle name="p_DCF_valuation comp 02_15_05_Backup Financials" xfId="1926" xr:uid="{00000000-0005-0000-0000-000089070000}"/>
    <cellStyle name="p_DCF_valuation comp 02_15_05_GG_Prices" xfId="3632" xr:uid="{D79689B5-ADEF-4282-A7F8-07893892A759}"/>
    <cellStyle name="p_DCF_valuation comp 02_15_05_Kyrgyzstan PAR RSM v.5" xfId="3633" xr:uid="{DBABE36D-9C93-4BAF-84A9-91CAF956D319}"/>
    <cellStyle name="p_DCF_valuation comp 02_15_05_PROMOTIONS" xfId="3634" xr:uid="{11436C45-FB2F-401B-908F-66356DF18EC7}"/>
    <cellStyle name="p_DCF_valuation comp 02_15_05_Sheet1" xfId="3635" xr:uid="{31165E80-FFAF-4384-B986-ADDD9988E4A3}"/>
    <cellStyle name="p_DCF_VERA" xfId="1927" xr:uid="{00000000-0005-0000-0000-00008A070000}"/>
    <cellStyle name="p_DCF_VERA 2" xfId="1928" xr:uid="{00000000-0005-0000-0000-00008B070000}"/>
    <cellStyle name="p_DCF_VERA_Armenia proposed DS Price-list and Filuet prices19 Dec 2011" xfId="3636" xr:uid="{0CCE55B1-EFB9-4F07-8FE0-8C81A0C6BC6E}"/>
    <cellStyle name="p_DCF_VERA_Book7" xfId="1929" xr:uid="{00000000-0005-0000-0000-00008C070000}"/>
    <cellStyle name="p_DCF_VERA_Book7 2" xfId="1930" xr:uid="{00000000-0005-0000-0000-00008D070000}"/>
    <cellStyle name="p_DCF_VERA_Book7_1" xfId="1931" xr:uid="{00000000-0005-0000-0000-00008E070000}"/>
    <cellStyle name="p_DCF_VERA_Book7_1 2" xfId="1932" xr:uid="{00000000-0005-0000-0000-00008F070000}"/>
    <cellStyle name="p_DCF_VERA_Book7_1_2007_5YrFcst_AM v40" xfId="1933" xr:uid="{00000000-0005-0000-0000-000090070000}"/>
    <cellStyle name="p_DCF_VERA_Book7_1_2007_5YrFcst_AM v40 2" xfId="1934" xr:uid="{00000000-0005-0000-0000-000091070000}"/>
    <cellStyle name="p_DCF_VERA_Book7_1_2007_5YrFcst_AM v40_PROMOTIONS" xfId="3637" xr:uid="{6975F371-DE93-4CAA-BFFB-2D22ED566008}"/>
    <cellStyle name="p_DCF_VERA_Book7_1_Armenia_EApricing_020912" xfId="3638" xr:uid="{F7833ADF-BC7F-4BEE-A452-C88618341D9E}"/>
    <cellStyle name="p_DCF_VERA_Book7_1_Backup Financials" xfId="1935" xr:uid="{00000000-0005-0000-0000-000092070000}"/>
    <cellStyle name="p_DCF_VERA_Book7_1_Backup Financials 2" xfId="1936" xr:uid="{00000000-0005-0000-0000-000093070000}"/>
    <cellStyle name="p_DCF_VERA_Book7_1_Backup Financials_PROMOTIONS" xfId="3639" xr:uid="{1A67EB72-4961-46CB-9766-1DF36DD04FBD}"/>
    <cellStyle name="p_DCF_VERA_Book7_1_GG_Prices" xfId="3640" xr:uid="{1F15E206-8374-497C-804B-53C2BF09297F}"/>
    <cellStyle name="p_DCF_VERA_Book7_1_Kyrgyzstan PAR RSM v.5" xfId="3641" xr:uid="{3B5C294C-1A97-447D-9B4C-85C1D71DD659}"/>
    <cellStyle name="p_DCF_VERA_Book7_1_PROMOTIONS" xfId="3642" xr:uid="{EA43D4B4-03D5-4329-8AD4-6B7CA4E4E764}"/>
    <cellStyle name="p_DCF_VERA_Book7_1_Sheet1" xfId="3643" xr:uid="{44A783C7-856B-418B-A96C-40E179CF9C20}"/>
    <cellStyle name="p_DCF_VERA_Book7_Armenia proposed DS Price-list and Filuet prices19 Dec 2011" xfId="3644" xr:uid="{7A5C69F4-618F-4585-B25C-6E14283C7064}"/>
    <cellStyle name="p_DCF_VERA_Book7_DSR Monthly 2012" xfId="3645" xr:uid="{937829E8-BB7A-4B58-9F5A-69A41D2501C7}"/>
    <cellStyle name="p_DCF_VERA_Book7_KYRG NIP Pricing proposal v2" xfId="3646" xr:uid="{CCA0AE4A-69A8-4CEC-9633-1C2DE11851C0}"/>
    <cellStyle name="p_DCF_VERA_Book7_Kyrgsystan Importer PL" xfId="3647" xr:uid="{5BDFF81B-DB09-4AF2-B22F-D64E4265D718}"/>
    <cellStyle name="p_DCF_VERA_Book7_Kyrgyzstan PAR RSM v.5" xfId="3648" xr:uid="{904D0F01-2D27-40EB-824B-6ACA7E1787F1}"/>
    <cellStyle name="p_DCF_VERA_Book7_Mongolia Pricing comparision_v3_AQ 3%  6%" xfId="3649" xr:uid="{830F596F-6FDA-493C-A03C-E8FE6085E959}"/>
    <cellStyle name="p_DCF_VERA_Book7_Mongolia Pricing comparision_v3_AQ 3%  6% 2" xfId="3650" xr:uid="{A2143C3A-61A6-48D8-93E3-5D67AD9AB5EC}"/>
    <cellStyle name="p_DCF_VERA_Book7_Mongolia_Pricing_v2_mail" xfId="3651" xr:uid="{0DFF8615-078D-4775-BAA6-0B6075251CE9}"/>
    <cellStyle name="p_DCF_VERA_Book7_Mongolia_Pricing_v2_mail 2" xfId="3652" xr:uid="{1273D6EA-57B9-4A8C-B786-FA5EFBBFDA33}"/>
    <cellStyle name="p_DCF_VERA_Book7_Xl0000044" xfId="3653" xr:uid="{A4A139D1-EEC6-454B-88E1-7A553C0FECF9}"/>
    <cellStyle name="p_DCF_VERA_Cable equity price perf and comps_S.xls Chart 1" xfId="1937" xr:uid="{00000000-0005-0000-0000-000094070000}"/>
    <cellStyle name="p_DCF_VERA_Cable equity price perf and comps_S.xls Chart 1 2" xfId="1938" xr:uid="{00000000-0005-0000-0000-000095070000}"/>
    <cellStyle name="p_DCF_VERA_Cable equity price perf and comps_S.xls Chart 1_2007_5YrFcst_Mar 08 v47_vBB" xfId="1939" xr:uid="{00000000-0005-0000-0000-000096070000}"/>
    <cellStyle name="p_DCF_VERA_Cable equity price perf and comps_S.xls Chart 1_2007_5YrFcst_Mar 08 v47_vBB 2" xfId="1940" xr:uid="{00000000-0005-0000-0000-000097070000}"/>
    <cellStyle name="p_DCF_VERA_Cable equity price perf and comps_S.xls Chart 1_2007_5YrFcst_Mar 08 v47_vBB_PROMOTIONS" xfId="3654" xr:uid="{CA477D1F-9DDB-4309-83B6-7E6418D3A1C1}"/>
    <cellStyle name="p_DCF_VERA_Cable equity price perf and comps_S.xls Chart 1_Armenia_EApricing_020912" xfId="3655" xr:uid="{114ED574-76AA-4C18-8A69-3F72C540B66E}"/>
    <cellStyle name="p_DCF_VERA_Cable equity price perf and comps_S.xls Chart 1_GG_Prices" xfId="3656" xr:uid="{C0A5D0D6-6288-4605-B8E4-770F66FE88C3}"/>
    <cellStyle name="p_DCF_VERA_Cable equity price perf and comps_S.xls Chart 1_Kyrgyzstan PAR RSM v.5" xfId="3657" xr:uid="{F614E6BA-34AA-4E1D-A697-F99824557C3A}"/>
    <cellStyle name="p_DCF_VERA_Cable equity price perf and comps_S.xls Chart 1_PROMOTIONS" xfId="3658" xr:uid="{D0331B6F-6CBE-4E17-B455-30BC8FE1DFC9}"/>
    <cellStyle name="p_DCF_VERA_Cable equity price perf and comps_S.xls Chart 1_Sheet1" xfId="3659" xr:uid="{CA936A70-AFD4-469D-9E62-890786300F6B}"/>
    <cellStyle name="p_DCF_VERA_Cable equity price perf and comps_S.xls Chart 2" xfId="1941" xr:uid="{00000000-0005-0000-0000-000098070000}"/>
    <cellStyle name="p_DCF_VERA_Cable equity price perf and comps_S.xls Chart 2 2" xfId="1942" xr:uid="{00000000-0005-0000-0000-000099070000}"/>
    <cellStyle name="p_DCF_VERA_Cable equity price perf and comps_S.xls Chart 2_2007_5YrFcst_Mar 08 v47_vBB" xfId="1943" xr:uid="{00000000-0005-0000-0000-00009A070000}"/>
    <cellStyle name="p_DCF_VERA_Cable equity price perf and comps_S.xls Chart 2_2007_5YrFcst_Mar 08 v47_vBB 2" xfId="1944" xr:uid="{00000000-0005-0000-0000-00009B070000}"/>
    <cellStyle name="p_DCF_VERA_Cable equity price perf and comps_S.xls Chart 2_2007_5YrFcst_Mar 08 v47_vBB_PROMOTIONS" xfId="3660" xr:uid="{92DC1A04-CB2E-4D34-B51D-1FA2CEB8B166}"/>
    <cellStyle name="p_DCF_VERA_Cable equity price perf and comps_S.xls Chart 2_Armenia_EApricing_020912" xfId="3661" xr:uid="{464FB8D7-8685-4CDD-8251-8E306DCC5523}"/>
    <cellStyle name="p_DCF_VERA_Cable equity price perf and comps_S.xls Chart 2_GG_Prices" xfId="3662" xr:uid="{A32B36FF-8586-44B1-B81D-AA8869E253C2}"/>
    <cellStyle name="p_DCF_VERA_Cable equity price perf and comps_S.xls Chart 2_Kyrgyzstan PAR RSM v.5" xfId="3663" xr:uid="{215D349E-BFFB-423E-BE04-EE2163B7ECF4}"/>
    <cellStyle name="p_DCF_VERA_Cable equity price perf and comps_S.xls Chart 2_PROMOTIONS" xfId="3664" xr:uid="{BB460CF7-66FA-4EE0-83A6-EA17EBAED72B}"/>
    <cellStyle name="p_DCF_VERA_Cable equity price perf and comps_S.xls Chart 2_Sheet1" xfId="3665" xr:uid="{1B0EFC68-03D0-4DC0-8C5F-571889F2737A}"/>
    <cellStyle name="p_DCF_VERA_CableRevComp" xfId="1945" xr:uid="{00000000-0005-0000-0000-00009C070000}"/>
    <cellStyle name="p_DCF_VERA_CableRevComp 2" xfId="1946" xr:uid="{00000000-0005-0000-0000-00009D070000}"/>
    <cellStyle name="p_DCF_VERA_CableRevComp_2007_5YrFcst_Mar 08 v47_vBB" xfId="1947" xr:uid="{00000000-0005-0000-0000-00009E070000}"/>
    <cellStyle name="p_DCF_VERA_CableRevComp_2007_5YrFcst_Mar 08 v47_vBB 2" xfId="1948" xr:uid="{00000000-0005-0000-0000-00009F070000}"/>
    <cellStyle name="p_DCF_VERA_CableRevComp_2007_5YrFcst_Mar 08 v47_vBB_PROMOTIONS" xfId="3666" xr:uid="{86352C5E-7CAE-4776-A1D5-63D5C5DAB874}"/>
    <cellStyle name="p_DCF_VERA_CableRevComp_Armenia_EApricing_020912" xfId="3667" xr:uid="{AA661411-3482-4C80-B2BF-356386731B1E}"/>
    <cellStyle name="p_DCF_VERA_CableRevComp_GG_Prices" xfId="3668" xr:uid="{8E0D0C84-DFDD-4C13-AB37-C20C17799371}"/>
    <cellStyle name="p_DCF_VERA_CableRevComp_Kyrgyzstan PAR RSM v.5" xfId="3669" xr:uid="{9111235B-0E51-4CE9-9BCA-8ADEDCA4B590}"/>
    <cellStyle name="p_DCF_VERA_CableRevComp_PROMOTIONS" xfId="3670" xr:uid="{960CD2E2-3422-4AFB-8DB4-D0DEA3BAA3CD}"/>
    <cellStyle name="p_DCF_VERA_CableRevComp_Sheet1" xfId="3671" xr:uid="{91D5C3DD-629D-4606-A679-CD1C1C19BA8D}"/>
    <cellStyle name="p_DCF_VERA_CHTR model_initiation" xfId="1949" xr:uid="{00000000-0005-0000-0000-0000A0070000}"/>
    <cellStyle name="p_DCF_VERA_CHTR model_initiation 2" xfId="1950" xr:uid="{00000000-0005-0000-0000-0000A1070000}"/>
    <cellStyle name="p_DCF_VERA_CHTR model_initiation_Armenia proposed DS Price-list and Filuet prices19 Dec 2011" xfId="3672" xr:uid="{22614401-EE35-44B6-AB11-2CBF5C16E975}"/>
    <cellStyle name="p_DCF_VERA_CHTR model_initiation_DSR Monthly 2012" xfId="3673" xr:uid="{EAB07B77-DA90-4FE9-ABEF-B3B750E24B4E}"/>
    <cellStyle name="p_DCF_VERA_CHTR model_initiation_KYRG NIP Pricing proposal v2" xfId="3674" xr:uid="{9BC211CB-5806-4C2A-8EE7-BB53674CE273}"/>
    <cellStyle name="p_DCF_VERA_CHTR model_initiation_Kyrgsystan Importer PL" xfId="3675" xr:uid="{57F415CA-D3FF-40F8-BF44-B0E20877BDFD}"/>
    <cellStyle name="p_DCF_VERA_CHTR model_initiation_Kyrgyzstan PAR RSM v.5" xfId="3676" xr:uid="{6520B4A5-2C04-4978-AF1D-BA98FB63B0C0}"/>
    <cellStyle name="p_DCF_VERA_CHTR model_initiation_Mongolia Pricing comparision_v3_AQ 3%  6%" xfId="3677" xr:uid="{EC2E801E-B504-400C-A53E-0C8F5C5457E5}"/>
    <cellStyle name="p_DCF_VERA_CHTR model_initiation_Mongolia Pricing comparision_v3_AQ 3%  6% 2" xfId="3678" xr:uid="{FDCB5FEC-B99E-4349-B610-103766909365}"/>
    <cellStyle name="p_DCF_VERA_CHTR model_initiation_Mongolia_Pricing_v2_mail" xfId="3679" xr:uid="{9E4CAF92-D4AB-460A-9230-10D4A4036D27}"/>
    <cellStyle name="p_DCF_VERA_CHTR model_initiation_Mongolia_Pricing_v2_mail 2" xfId="3680" xr:uid="{380D2D9A-BD38-4E29-99ED-30417B648832}"/>
    <cellStyle name="p_DCF_VERA_CHTR model_initiation_Xl0000044" xfId="3681" xr:uid="{19C0D9DD-1A86-479B-B26E-E0D78D657A70}"/>
    <cellStyle name="p_DCF_VERA_Cox Initiation Model.xls Chart 3" xfId="1951" xr:uid="{00000000-0005-0000-0000-0000A2070000}"/>
    <cellStyle name="p_DCF_VERA_Cox Initiation Model.xls Chart 3 2" xfId="1952" xr:uid="{00000000-0005-0000-0000-0000A3070000}"/>
    <cellStyle name="p_DCF_VERA_Cox Initiation Model.xls Chart 3_Armenia proposed DS Price-list and Filuet prices19 Dec 2011" xfId="3682" xr:uid="{330FF330-0A38-4821-B158-DFADCABCAE7F}"/>
    <cellStyle name="p_DCF_VERA_Cox Initiation Model.xls Chart 3_DSR Monthly 2012" xfId="3683" xr:uid="{8DF09B3F-C8C6-4C7C-9C04-74CD8A1CB367}"/>
    <cellStyle name="p_DCF_VERA_Cox Initiation Model.xls Chart 3_KYRG NIP Pricing proposal v2" xfId="3684" xr:uid="{C6BB73C1-7396-4B04-989C-FAAC42DE1D91}"/>
    <cellStyle name="p_DCF_VERA_Cox Initiation Model.xls Chart 3_Kyrgsystan Importer PL" xfId="3685" xr:uid="{B97C09EA-6D92-45C0-A3AB-4C5A799442F6}"/>
    <cellStyle name="p_DCF_VERA_Cox Initiation Model.xls Chart 3_Kyrgyzstan PAR RSM v.5" xfId="3686" xr:uid="{A3706EE4-FD2B-4E41-8AB8-45E5A3234044}"/>
    <cellStyle name="p_DCF_VERA_Cox Initiation Model.xls Chart 3_Mongolia Pricing comparision_v3_AQ 3%  6%" xfId="3687" xr:uid="{8830347D-7889-4D82-A426-95A5FB86EEB9}"/>
    <cellStyle name="p_DCF_VERA_Cox Initiation Model.xls Chart 3_Mongolia Pricing comparision_v3_AQ 3%  6% 2" xfId="3688" xr:uid="{D4BB2599-2053-4001-AEF3-0BB5571152C8}"/>
    <cellStyle name="p_DCF_VERA_Cox Initiation Model.xls Chart 3_Mongolia_Pricing_v2_mail" xfId="3689" xr:uid="{2427646B-3AB1-4F7E-AAD9-9E845073FA69}"/>
    <cellStyle name="p_DCF_VERA_Cox Initiation Model.xls Chart 3_Mongolia_Pricing_v2_mail 2" xfId="3690" xr:uid="{07141D19-E32F-42F7-95F6-B63C137B82BB}"/>
    <cellStyle name="p_DCF_VERA_Cox Initiation Model.xls Chart 3_Xl0000044" xfId="3691" xr:uid="{2FD8B50F-2BA2-426B-8B2B-C80FA4B27982}"/>
    <cellStyle name="p_DCF_VERA_DSR Monthly 2012" xfId="3692" xr:uid="{D6BCB104-2898-4CE1-9939-DBFAE9E5E4F5}"/>
    <cellStyle name="p_DCF_VERA_KYRG NIP Pricing proposal v2" xfId="3693" xr:uid="{69C60951-04AA-4E82-BB5B-C723F01C8F98}"/>
    <cellStyle name="p_DCF_VERA_Kyrgsystan Importer PL" xfId="3694" xr:uid="{0ACF3FEF-81CD-46CA-869F-3C599C01C6DC}"/>
    <cellStyle name="p_DCF_VERA_Kyrgyzstan PAR RSM v.5" xfId="3695" xr:uid="{98FE0DAD-4442-4519-A498-226CEA419F40}"/>
    <cellStyle name="p_DCF_VERA_Mongolia Pricing comparision_v3_AQ 3%  6%" xfId="3696" xr:uid="{44D4EA3A-E84C-4889-8742-A05AC792C705}"/>
    <cellStyle name="p_DCF_VERA_Mongolia Pricing comparision_v3_AQ 3%  6% 2" xfId="3697" xr:uid="{3F243AA9-0F68-47A6-ABEF-41F480C08F3D}"/>
    <cellStyle name="p_DCF_VERA_Mongolia_Pricing_v2_mail" xfId="3698" xr:uid="{B17BA734-56CB-4671-97EA-EF706AD79C1E}"/>
    <cellStyle name="p_DCF_VERA_Mongolia_Pricing_v2_mail 2" xfId="3699" xr:uid="{DD412C16-1500-4DA5-9245-6DBD268F9750}"/>
    <cellStyle name="p_DCF_VERA_Xl0000044" xfId="3700" xr:uid="{869A4213-5AF2-4985-B6CB-249BECF9E368}"/>
    <cellStyle name="p_DCF_Xl0000044" xfId="3701" xr:uid="{4EA24B6B-1044-4C55-88A6-668A75193CFD}"/>
    <cellStyle name="p_Knology Model" xfId="1953" xr:uid="{00000000-0005-0000-0000-0000A4070000}"/>
    <cellStyle name="p_KYRG NIP Pricing proposal v2" xfId="3702" xr:uid="{A39F527A-98CB-4BCB-BD98-04D699520822}"/>
    <cellStyle name="p_Kyrgsystan Importer PL" xfId="3703" xr:uid="{70396D79-06C7-40E2-BD23-6052B2119E13}"/>
    <cellStyle name="p_Kyrgyzstan PAR RSM v.5" xfId="3704" xr:uid="{07D83A45-7AA5-4B33-B475-89EB2C422E61}"/>
    <cellStyle name="p_Michiana 3" xfId="1954" xr:uid="{00000000-0005-0000-0000-0000A5070000}"/>
    <cellStyle name="p_Michiana 4" xfId="1955" xr:uid="{00000000-0005-0000-0000-0000A6070000}"/>
    <cellStyle name="p_Model Assumptions" xfId="1956" xr:uid="{00000000-0005-0000-0000-0000A7070000}"/>
    <cellStyle name="p_Model Assumptions (2)" xfId="1957" xr:uid="{00000000-0005-0000-0000-0000A8070000}"/>
    <cellStyle name="p_Muzac Ops" xfId="1958" xr:uid="{00000000-0005-0000-0000-0000A9070000}"/>
    <cellStyle name="p_Project Dynamite Television Model #1" xfId="1959" xr:uid="{00000000-0005-0000-0000-0000AA070000}"/>
    <cellStyle name="p_PW Access Revenue" xfId="1960" xr:uid="{00000000-0005-0000-0000-0000AB070000}"/>
    <cellStyle name="p_RACH LBO Model 04.14.04 - stub" xfId="1961" xr:uid="{00000000-0005-0000-0000-0000AC070000}"/>
    <cellStyle name="p_RACH LBO Model 04.14.04 - stub 2" xfId="1962" xr:uid="{00000000-0005-0000-0000-0000AD070000}"/>
    <cellStyle name="p_RACH LBO Model 04.14.04 - stub_Armenia proposed DS Price-list and Filuet prices19 Dec 2011" xfId="3705" xr:uid="{AF9C983F-C65B-4F4C-A815-16674A981389}"/>
    <cellStyle name="p_RACH LBO Model 04.14.04 - stub_DSR Monthly 2012" xfId="3706" xr:uid="{5ADA9B36-133E-406D-A055-C35805BE33AE}"/>
    <cellStyle name="p_RACH LBO Model 04.14.04 - stub_KYRG NIP Pricing proposal v2" xfId="3707" xr:uid="{0D292327-A460-47D0-87C4-3E5241ED6754}"/>
    <cellStyle name="p_RACH LBO Model 04.14.04 - stub_Kyrgsystan Importer PL" xfId="3708" xr:uid="{8EBA7155-C471-4FA9-8943-989A18653DE5}"/>
    <cellStyle name="p_RACH LBO Model 04.14.04 - stub_Kyrgyzstan PAR RSM v.5" xfId="3709" xr:uid="{4554794D-46E6-4C76-9549-D9CECDCAF999}"/>
    <cellStyle name="p_RACH LBO Model 04.14.04 - stub_Mongolia Pricing comparision_v3_AQ 3%  6%" xfId="3710" xr:uid="{63CD7E59-E303-4A9D-96A4-7923850E13F5}"/>
    <cellStyle name="p_RACH LBO Model 04.14.04 - stub_Mongolia Pricing comparision_v3_AQ 3%  6% 2" xfId="3711" xr:uid="{DD8F5B2E-93C9-4092-848E-C0760CEAF355}"/>
    <cellStyle name="p_RACH LBO Model 04.14.04 - stub_Mongolia_Pricing_v2_mail" xfId="3712" xr:uid="{24EA0EA8-FBDF-4D11-BE2F-00EDDB882125}"/>
    <cellStyle name="p_RACH LBO Model 04.14.04 - stub_Mongolia_Pricing_v2_mail 2" xfId="3713" xr:uid="{8F5739D7-0488-42FB-9796-DE8B0AC7E39D}"/>
    <cellStyle name="p_RACH LBO Model 04.14.04 - stub_Xl0000044" xfId="3714" xr:uid="{779DA2A4-8E5D-4141-8B41-D02928720754}"/>
    <cellStyle name="p_Radio Template 1" xfId="1963" xr:uid="{00000000-0005-0000-0000-0000AE070000}"/>
    <cellStyle name="p_Radio Template 4" xfId="1964" xr:uid="{00000000-0005-0000-0000-0000AF070000}"/>
    <cellStyle name="p_Radio Template 5" xfId="1965" xr:uid="{00000000-0005-0000-0000-0000B0070000}"/>
    <cellStyle name="p_Radio Template 6" xfId="1966" xr:uid="{00000000-0005-0000-0000-0000B1070000}"/>
    <cellStyle name="p_sitemod51" xfId="1967" xr:uid="{00000000-0005-0000-0000-0000B2070000}"/>
    <cellStyle name="p_Taconic 3" xfId="1968" xr:uid="{00000000-0005-0000-0000-0000B3070000}"/>
    <cellStyle name="p_valuation comp 02_15_05" xfId="1969" xr:uid="{00000000-0005-0000-0000-0000B4070000}"/>
    <cellStyle name="p_valuation comp 02_15_05 2" xfId="1970" xr:uid="{00000000-0005-0000-0000-0000B5070000}"/>
    <cellStyle name="p_valuation comp 02_15_05_2007_5YrFcst_Mar 08 v47_vBB" xfId="1971" xr:uid="{00000000-0005-0000-0000-0000B6070000}"/>
    <cellStyle name="p_valuation comp 02_15_05_Armenia_EApricing_020912" xfId="3715" xr:uid="{72084761-8F6A-45DD-BDC0-B01426EF20EA}"/>
    <cellStyle name="p_valuation comp 02_15_05_GG_Prices" xfId="3716" xr:uid="{2063D16A-3328-4701-9CEA-4F3E62D9812A}"/>
    <cellStyle name="p_valuation comp 02_15_05_Kyrgyzstan PAR RSM v.5" xfId="3717" xr:uid="{71240968-8093-44CA-BDD1-34F17B5063C0}"/>
    <cellStyle name="p_valuation comp 02_15_05_PROMOTIONS" xfId="3718" xr:uid="{963C044F-F242-4659-BD7E-E62B22FBBCBC}"/>
    <cellStyle name="p_valuation comp 02_15_05_Sheet1" xfId="3719" xr:uid="{AF18737F-78D7-48B1-B076-D9BF5A6AB938}"/>
    <cellStyle name="p_VERA" xfId="1972" xr:uid="{00000000-0005-0000-0000-0000B7070000}"/>
    <cellStyle name="p_VERA 2" xfId="1973" xr:uid="{00000000-0005-0000-0000-0000B8070000}"/>
    <cellStyle name="p_VERA_amtmod51" xfId="1974" xr:uid="{00000000-0005-0000-0000-0000B9070000}"/>
    <cellStyle name="p_VERA_amtmod51 2" xfId="1975" xr:uid="{00000000-0005-0000-0000-0000BA070000}"/>
    <cellStyle name="p_VERA_amtmod51_Armenia proposed DS Price-list and Filuet prices19 Dec 2011" xfId="3720" xr:uid="{9BEE034A-9ED6-44E9-9399-12B0E7D429CE}"/>
    <cellStyle name="p_VERA_amtmod51_DSR Monthly 2012" xfId="3721" xr:uid="{68B25D79-27FB-4145-8B98-A30759A447B8}"/>
    <cellStyle name="p_VERA_amtmod51_KYRG NIP Pricing proposal v2" xfId="3722" xr:uid="{A3C6D03B-325A-496D-B8A8-2C9941A707AC}"/>
    <cellStyle name="p_VERA_amtmod51_Kyrgsystan Importer PL" xfId="3723" xr:uid="{33B98B49-C89F-4C28-9C96-AAF6C2D09EC0}"/>
    <cellStyle name="p_VERA_amtmod51_Kyrgyzstan PAR RSM v.5" xfId="3724" xr:uid="{9EE7A9FB-06BE-45F1-8E89-18F97DDEE861}"/>
    <cellStyle name="p_VERA_amtmod51_Mongolia Pricing comparision_v3_AQ 3%  6%" xfId="3725" xr:uid="{00FBBAD6-40D9-4A59-A5F2-F5E248911FB5}"/>
    <cellStyle name="p_VERA_amtmod51_Mongolia Pricing comparision_v3_AQ 3%  6% 2" xfId="3726" xr:uid="{F6B192CC-C8EE-426D-9DF0-80B6B24491FC}"/>
    <cellStyle name="p_VERA_amtmod51_Mongolia_Pricing_v2_mail" xfId="3727" xr:uid="{640065FC-6A3C-40B6-9B16-9332B4EEA497}"/>
    <cellStyle name="p_VERA_amtmod51_Mongolia_Pricing_v2_mail 2" xfId="3728" xr:uid="{BA9FCB59-77A9-4EEC-B5B8-2155D9E23842}"/>
    <cellStyle name="p_VERA_amtmod51_Xl0000044" xfId="3729" xr:uid="{DCB405EA-63E7-4B59-90E2-C3DA7F9887DA}"/>
    <cellStyle name="p_VERA_Armenia proposed DS Price-list and Filuet prices19 Dec 2011" xfId="3730" xr:uid="{A4CB7A93-188E-4702-A118-766376528E09}"/>
    <cellStyle name="p_VERA_Book7" xfId="1976" xr:uid="{00000000-0005-0000-0000-0000BB070000}"/>
    <cellStyle name="p_VERA_Book7 2" xfId="1977" xr:uid="{00000000-0005-0000-0000-0000BC070000}"/>
    <cellStyle name="p_VERA_Book7_1" xfId="1978" xr:uid="{00000000-0005-0000-0000-0000BD070000}"/>
    <cellStyle name="p_VERA_Book7_1 2" xfId="1979" xr:uid="{00000000-0005-0000-0000-0000BE070000}"/>
    <cellStyle name="p_VERA_Book7_1_2007_5YrFcst_Mar 08 v47_vBB" xfId="1980" xr:uid="{00000000-0005-0000-0000-0000BF070000}"/>
    <cellStyle name="p_VERA_Book7_1_2007_5YrFcst_Mar 08 v47_vBB 2" xfId="1981" xr:uid="{00000000-0005-0000-0000-0000C0070000}"/>
    <cellStyle name="p_VERA_Book7_1_2007_5YrFcst_Mar 08 v47_vBB_PROMOTIONS" xfId="3731" xr:uid="{197F5C52-9DEF-472F-8CE5-A352576446A7}"/>
    <cellStyle name="p_VERA_Book7_1_Armenia_EApricing_020912" xfId="3732" xr:uid="{7D1D8650-1C44-43BB-8BE7-CA350E03FF72}"/>
    <cellStyle name="p_VERA_Book7_1_GG_Prices" xfId="3733" xr:uid="{D1E4FCE3-3F03-480F-B678-2DB238A91BBB}"/>
    <cellStyle name="p_VERA_Book7_1_Kyrgyzstan PAR RSM v.5" xfId="3734" xr:uid="{98527D33-8314-4018-951C-DAFDD0A553DC}"/>
    <cellStyle name="p_VERA_Book7_1_PROMOTIONS" xfId="3735" xr:uid="{71479EE0-57B9-46A6-A145-5F422E308765}"/>
    <cellStyle name="p_VERA_Book7_1_Sheet1" xfId="3736" xr:uid="{2E6C19C5-B567-4AD3-B892-BE9E52FB0784}"/>
    <cellStyle name="p_VERA_Book7_Armenia proposed DS Price-list and Filuet prices19 Dec 2011" xfId="3737" xr:uid="{81E1F5E6-D4A5-40E9-BFA9-A2E03315992E}"/>
    <cellStyle name="p_VERA_Book7_DSR Monthly 2012" xfId="3738" xr:uid="{072C591E-96F4-48FA-AE18-A18884F9C0AE}"/>
    <cellStyle name="p_VERA_Book7_KYRG NIP Pricing proposal v2" xfId="3739" xr:uid="{1EAB2BA5-3A12-4B31-8F99-DF40A2F1A728}"/>
    <cellStyle name="p_VERA_Book7_Kyrgsystan Importer PL" xfId="3740" xr:uid="{D2AD11F3-17A6-4777-864D-E90C7AD16112}"/>
    <cellStyle name="p_VERA_Book7_Kyrgyzstan PAR RSM v.5" xfId="3741" xr:uid="{9DEE367D-DBDF-4466-B80D-5EF3DEAEC0E0}"/>
    <cellStyle name="p_VERA_Book7_Mongolia Pricing comparision_v3_AQ 3%  6%" xfId="3742" xr:uid="{3037152F-5BC3-4932-A2E1-C1D3F7BCD9A5}"/>
    <cellStyle name="p_VERA_Book7_Mongolia Pricing comparision_v3_AQ 3%  6% 2" xfId="3743" xr:uid="{FACA71B8-0020-4CFE-8030-1CD3E7B05317}"/>
    <cellStyle name="p_VERA_Book7_Mongolia_Pricing_v2_mail" xfId="3744" xr:uid="{16408E95-1C36-48C3-9E86-467C8E9473FD}"/>
    <cellStyle name="p_VERA_Book7_Mongolia_Pricing_v2_mail 2" xfId="3745" xr:uid="{286FCF0F-D1C8-41B6-A83D-CF4C32BDF388}"/>
    <cellStyle name="p_VERA_Book7_Xl0000044" xfId="3746" xr:uid="{A099A032-8160-462B-9F6F-B2B6D97D6D4D}"/>
    <cellStyle name="p_VERA_Cable equity price perf and comps_S.xls Chart 1" xfId="1982" xr:uid="{00000000-0005-0000-0000-0000C1070000}"/>
    <cellStyle name="p_VERA_Cable equity price perf and comps_S.xls Chart 1 2" xfId="1983" xr:uid="{00000000-0005-0000-0000-0000C2070000}"/>
    <cellStyle name="p_VERA_Cable equity price perf and comps_S.xls Chart 1_2007_5YrFcst_Mar 08 v47_vBB" xfId="1984" xr:uid="{00000000-0005-0000-0000-0000C3070000}"/>
    <cellStyle name="p_VERA_Cable equity price perf and comps_S.xls Chart 1_2007_5YrFcst_Mar 08 v47_vBB 2" xfId="1985" xr:uid="{00000000-0005-0000-0000-0000C4070000}"/>
    <cellStyle name="p_VERA_Cable equity price perf and comps_S.xls Chart 1_2007_5YrFcst_Mar 08 v47_vBB_PROMOTIONS" xfId="3747" xr:uid="{92A8DE74-1C85-4E1B-BC0C-C7496CFF341D}"/>
    <cellStyle name="p_VERA_Cable equity price perf and comps_S.xls Chart 1_Armenia_EApricing_020912" xfId="3748" xr:uid="{4023201F-C41C-4AB7-BF0C-AEC1FDCE92B5}"/>
    <cellStyle name="p_VERA_Cable equity price perf and comps_S.xls Chart 1_GG_Prices" xfId="3749" xr:uid="{6910C29D-682A-4377-AEB6-888C358C2CC6}"/>
    <cellStyle name="p_VERA_Cable equity price perf and comps_S.xls Chart 1_Kyrgyzstan PAR RSM v.5" xfId="3750" xr:uid="{36769C15-1A87-46B1-B0E1-5596FC8EE2F3}"/>
    <cellStyle name="p_VERA_Cable equity price perf and comps_S.xls Chart 1_PROMOTIONS" xfId="3751" xr:uid="{EBDDF273-C424-4885-A453-C10FFCE6EB97}"/>
    <cellStyle name="p_VERA_Cable equity price perf and comps_S.xls Chart 1_Sheet1" xfId="3752" xr:uid="{5900E406-5704-475F-BC01-2DC119125316}"/>
    <cellStyle name="p_VERA_Cable equity price perf and comps_S.xls Chart 2" xfId="1986" xr:uid="{00000000-0005-0000-0000-0000C5070000}"/>
    <cellStyle name="p_VERA_Cable equity price perf and comps_S.xls Chart 2 2" xfId="1987" xr:uid="{00000000-0005-0000-0000-0000C6070000}"/>
    <cellStyle name="p_VERA_Cable equity price perf and comps_S.xls Chart 2_2007_5YrFcst_Mar 08 v47_vBB" xfId="1988" xr:uid="{00000000-0005-0000-0000-0000C7070000}"/>
    <cellStyle name="p_VERA_Cable equity price perf and comps_S.xls Chart 2_2007_5YrFcst_Mar 08 v47_vBB 2" xfId="1989" xr:uid="{00000000-0005-0000-0000-0000C8070000}"/>
    <cellStyle name="p_VERA_Cable equity price perf and comps_S.xls Chart 2_2007_5YrFcst_Mar 08 v47_vBB_PROMOTIONS" xfId="3753" xr:uid="{868EBF40-3045-40A1-8B53-4C330643BF11}"/>
    <cellStyle name="p_VERA_Cable equity price perf and comps_S.xls Chart 2_Armenia_EApricing_020912" xfId="3754" xr:uid="{80AF1285-5A64-4A30-B6B5-E8F8B45C78EA}"/>
    <cellStyle name="p_VERA_Cable equity price perf and comps_S.xls Chart 2_GG_Prices" xfId="3755" xr:uid="{0B46ADB7-2818-473A-9B91-7504842E988B}"/>
    <cellStyle name="p_VERA_Cable equity price perf and comps_S.xls Chart 2_Kyrgyzstan PAR RSM v.5" xfId="3756" xr:uid="{335445F7-8354-4AEF-A57C-9B059F8672A5}"/>
    <cellStyle name="p_VERA_Cable equity price perf and comps_S.xls Chart 2_PROMOTIONS" xfId="3757" xr:uid="{B5B337F1-46A5-40D1-8AC0-523EC7E4601A}"/>
    <cellStyle name="p_VERA_Cable equity price perf and comps_S.xls Chart 2_Sheet1" xfId="3758" xr:uid="{58CC5DB7-E441-40A2-86E2-641FA163DC41}"/>
    <cellStyle name="p_VERA_CableRevComp" xfId="1990" xr:uid="{00000000-0005-0000-0000-0000C9070000}"/>
    <cellStyle name="p_VERA_CableRevComp 2" xfId="1991" xr:uid="{00000000-0005-0000-0000-0000CA070000}"/>
    <cellStyle name="p_VERA_CableRevComp_2007_5YrFcst_Mar 08 v47_vBB" xfId="1992" xr:uid="{00000000-0005-0000-0000-0000CB070000}"/>
    <cellStyle name="p_VERA_CableRevComp_2007_5YrFcst_Mar 08 v47_vBB 2" xfId="1993" xr:uid="{00000000-0005-0000-0000-0000CC070000}"/>
    <cellStyle name="p_VERA_CableRevComp_2007_5YrFcst_Mar 08 v47_vBB_PROMOTIONS" xfId="3759" xr:uid="{86AFFFCF-76A7-40A3-B11D-8EAC18E8EAA2}"/>
    <cellStyle name="p_VERA_CableRevComp_Armenia_EApricing_020912" xfId="3760" xr:uid="{259B6AC8-F36E-4EE6-80C7-56C16EE46EC1}"/>
    <cellStyle name="p_VERA_CableRevComp_GG_Prices" xfId="3761" xr:uid="{5827AF33-B3CC-4EF9-A2B6-633B99CDF89D}"/>
    <cellStyle name="p_VERA_CableRevComp_Kyrgyzstan PAR RSM v.5" xfId="3762" xr:uid="{F36B248C-2862-42AB-A717-EAB62868B04A}"/>
    <cellStyle name="p_VERA_CableRevComp_PROMOTIONS" xfId="3763" xr:uid="{6CAF553B-8578-4D32-9336-457424116913}"/>
    <cellStyle name="p_VERA_CableRevComp_Sheet1" xfId="3764" xr:uid="{08F36D98-3D36-4AF7-A55B-62152B053922}"/>
    <cellStyle name="p_VERA_ccimod4-b1" xfId="1994" xr:uid="{00000000-0005-0000-0000-0000CD070000}"/>
    <cellStyle name="p_VERA_ccimod4-b1 2" xfId="1995" xr:uid="{00000000-0005-0000-0000-0000CE070000}"/>
    <cellStyle name="p_VERA_ccimod4-b1_Armenia proposed DS Price-list and Filuet prices19 Dec 2011" xfId="3765" xr:uid="{A60D6768-1692-4717-92B2-2FF73EEDF7CC}"/>
    <cellStyle name="p_VERA_ccimod4-b1_DSR Monthly 2012" xfId="3766" xr:uid="{E981A387-7DD5-400C-A74F-0638518D1BDE}"/>
    <cellStyle name="p_VERA_ccimod4-b1_KYRG NIP Pricing proposal v2" xfId="3767" xr:uid="{5E587AF2-7F75-4583-884D-1DD8C04F9C98}"/>
    <cellStyle name="p_VERA_ccimod4-b1_Kyrgsystan Importer PL" xfId="3768" xr:uid="{B11A5949-AA84-476F-92C3-8ADA0F66E804}"/>
    <cellStyle name="p_VERA_ccimod4-b1_Kyrgyzstan PAR RSM v.5" xfId="3769" xr:uid="{C7588738-C525-43AE-A19F-155E8AB66777}"/>
    <cellStyle name="p_VERA_ccimod4-b1_Mongolia Pricing comparision_v3_AQ 3%  6%" xfId="3770" xr:uid="{7995D27B-124A-4683-9339-2F6A3F4F3A78}"/>
    <cellStyle name="p_VERA_ccimod4-b1_Mongolia Pricing comparision_v3_AQ 3%  6% 2" xfId="3771" xr:uid="{1CA13B9E-7B52-436E-8FEA-CEB65D330069}"/>
    <cellStyle name="p_VERA_ccimod4-b1_Mongolia_Pricing_v2_mail" xfId="3772" xr:uid="{60407AA5-635D-4325-B4B2-876E57B41B8B}"/>
    <cellStyle name="p_VERA_ccimod4-b1_Mongolia_Pricing_v2_mail 2" xfId="3773" xr:uid="{10EB34D3-95C7-41E7-A937-7DF13CE06189}"/>
    <cellStyle name="p_VERA_ccimod4-b1_Xl0000044" xfId="3774" xr:uid="{3B6AE6F4-551F-49FC-A0EC-B4B3E0B2CAB0}"/>
    <cellStyle name="p_VERA_CHTR model_initiation" xfId="1996" xr:uid="{00000000-0005-0000-0000-0000CF070000}"/>
    <cellStyle name="p_VERA_CHTR model_initiation 2" xfId="1997" xr:uid="{00000000-0005-0000-0000-0000D0070000}"/>
    <cellStyle name="p_VERA_CHTR model_initiation_Armenia proposed DS Price-list and Filuet prices19 Dec 2011" xfId="3775" xr:uid="{AD500056-D3FA-4045-9B6E-09FBF32F0AA6}"/>
    <cellStyle name="p_VERA_CHTR model_initiation_DSR Monthly 2012" xfId="3776" xr:uid="{FE98516F-65D2-4DD4-AE43-EFA6DD9F62A1}"/>
    <cellStyle name="p_VERA_CHTR model_initiation_KYRG NIP Pricing proposal v2" xfId="3777" xr:uid="{93F2E20F-B47B-4E35-9036-E1E33AEA71EA}"/>
    <cellStyle name="p_VERA_CHTR model_initiation_Kyrgsystan Importer PL" xfId="3778" xr:uid="{23C7295A-D035-4B20-AF13-168293BE5171}"/>
    <cellStyle name="p_VERA_CHTR model_initiation_Kyrgyzstan PAR RSM v.5" xfId="3779" xr:uid="{712D36FB-9F72-447B-B9FF-D9AD6F304E39}"/>
    <cellStyle name="p_VERA_CHTR model_initiation_Mongolia Pricing comparision_v3_AQ 3%  6%" xfId="3780" xr:uid="{7D496A0D-6828-4614-A0BE-6F7E3D054895}"/>
    <cellStyle name="p_VERA_CHTR model_initiation_Mongolia Pricing comparision_v3_AQ 3%  6% 2" xfId="3781" xr:uid="{8DEE3644-3B42-4F9A-AF55-2E6CAF310D89}"/>
    <cellStyle name="p_VERA_CHTR model_initiation_Mongolia_Pricing_v2_mail" xfId="3782" xr:uid="{61462292-8596-4B63-AD68-3D4819DC8D95}"/>
    <cellStyle name="p_VERA_CHTR model_initiation_Mongolia_Pricing_v2_mail 2" xfId="3783" xr:uid="{A5EAC414-EDAA-423C-8AAC-BE77062BF45D}"/>
    <cellStyle name="p_VERA_CHTR model_initiation_Xl0000044" xfId="3784" xr:uid="{C970FC5C-E82B-4DE9-ACD5-358364E2D8C1}"/>
    <cellStyle name="p_VERA_Cox Initiation Model.xls Chart 3" xfId="1998" xr:uid="{00000000-0005-0000-0000-0000D1070000}"/>
    <cellStyle name="p_VERA_Cox Initiation Model.xls Chart 3 2" xfId="1999" xr:uid="{00000000-0005-0000-0000-0000D2070000}"/>
    <cellStyle name="p_VERA_Cox Initiation Model.xls Chart 3_Armenia proposed DS Price-list and Filuet prices19 Dec 2011" xfId="3785" xr:uid="{13111EDA-759A-4150-9E2D-4582CEB97436}"/>
    <cellStyle name="p_VERA_Cox Initiation Model.xls Chart 3_DSR Monthly 2012" xfId="3786" xr:uid="{784EAAD7-7059-4999-8367-5B0D8D45312A}"/>
    <cellStyle name="p_VERA_Cox Initiation Model.xls Chart 3_KYRG NIP Pricing proposal v2" xfId="3787" xr:uid="{E21FE6FF-6D94-4DB6-A4F5-2E6EA8071C1A}"/>
    <cellStyle name="p_VERA_Cox Initiation Model.xls Chart 3_Kyrgsystan Importer PL" xfId="3788" xr:uid="{64EDF50E-833C-432A-89C1-354FDC803CFE}"/>
    <cellStyle name="p_VERA_Cox Initiation Model.xls Chart 3_Kyrgyzstan PAR RSM v.5" xfId="3789" xr:uid="{8FF45115-4334-4845-85BD-437959C92661}"/>
    <cellStyle name="p_VERA_Cox Initiation Model.xls Chart 3_Mongolia Pricing comparision_v3_AQ 3%  6%" xfId="3790" xr:uid="{361E514E-4FB6-47A0-ABA1-3C288CA57C3A}"/>
    <cellStyle name="p_VERA_Cox Initiation Model.xls Chart 3_Mongolia Pricing comparision_v3_AQ 3%  6% 2" xfId="3791" xr:uid="{2C2427C6-F261-469E-9EFD-C464A2E3C27B}"/>
    <cellStyle name="p_VERA_Cox Initiation Model.xls Chart 3_Mongolia_Pricing_v2_mail" xfId="3792" xr:uid="{E0424E77-6502-4D74-AEF0-291A5DD65D87}"/>
    <cellStyle name="p_VERA_Cox Initiation Model.xls Chart 3_Mongolia_Pricing_v2_mail 2" xfId="3793" xr:uid="{15CF6F60-6B35-466C-A70A-5AE3E3F67BD8}"/>
    <cellStyle name="p_VERA_Cox Initiation Model.xls Chart 3_Xl0000044" xfId="3794" xr:uid="{7A411DFE-0099-4224-9AAE-D655BDDE3902}"/>
    <cellStyle name="p_VERA_DSR Monthly 2012" xfId="3795" xr:uid="{78814BBA-FA87-4C80-BBB1-69A39380221E}"/>
    <cellStyle name="p_VERA_KYRG NIP Pricing proposal v2" xfId="3796" xr:uid="{2C637B75-ED6C-4EC4-85D3-6F0AF972FC22}"/>
    <cellStyle name="p_VERA_Kyrgsystan Importer PL" xfId="3797" xr:uid="{AD3A5F12-61ED-4FF3-8FF7-BE6ECE3DA62D}"/>
    <cellStyle name="p_VERA_Kyrgyzstan PAR RSM v.5" xfId="3798" xr:uid="{66727758-F04A-4AB8-A126-E4ACA27895A1}"/>
    <cellStyle name="p_VERA_Mongolia Pricing comparision_v3_AQ 3%  6%" xfId="3799" xr:uid="{6D9F37F4-7549-42BA-AC98-6C2EF3B34372}"/>
    <cellStyle name="p_VERA_Mongolia Pricing comparision_v3_AQ 3%  6% 2" xfId="3800" xr:uid="{28454A16-DC80-43D6-B1F9-BB1034B9293D}"/>
    <cellStyle name="p_VERA_Mongolia_Pricing_v2_mail" xfId="3801" xr:uid="{5FE81ED3-6D2C-439F-8D36-9E8525BBC4FE}"/>
    <cellStyle name="p_VERA_Mongolia_Pricing_v2_mail 2" xfId="3802" xr:uid="{DDB6A0C0-BDB0-49B7-8C57-7A5333BF17AA}"/>
    <cellStyle name="p_VERA_sitemod51" xfId="2000" xr:uid="{00000000-0005-0000-0000-0000D3070000}"/>
    <cellStyle name="p_VERA_sitemod51 2" xfId="2001" xr:uid="{00000000-0005-0000-0000-0000D4070000}"/>
    <cellStyle name="p_VERA_sitemod51_Armenia proposed DS Price-list and Filuet prices19 Dec 2011" xfId="3803" xr:uid="{986079D7-42DA-4894-AB4F-36A7385E0C60}"/>
    <cellStyle name="p_VERA_sitemod51_DSR Monthly 2012" xfId="3804" xr:uid="{9DF1C9B0-F91D-4CE5-A38F-DD626D54B534}"/>
    <cellStyle name="p_VERA_sitemod51_KYRG NIP Pricing proposal v2" xfId="3805" xr:uid="{B6169A55-176E-4C80-A6E1-C83712CAA089}"/>
    <cellStyle name="p_VERA_sitemod51_Kyrgsystan Importer PL" xfId="3806" xr:uid="{4D361A2B-F031-4ED4-9FB5-5209214AD55B}"/>
    <cellStyle name="p_VERA_sitemod51_Kyrgyzstan PAR RSM v.5" xfId="3807" xr:uid="{BABF922B-D5CB-4269-83E4-E8BD966B4343}"/>
    <cellStyle name="p_VERA_sitemod51_Mongolia Pricing comparision_v3_AQ 3%  6%" xfId="3808" xr:uid="{49A1DEFC-DD72-4C5C-B8E0-7051BBA2C0CC}"/>
    <cellStyle name="p_VERA_sitemod51_Mongolia Pricing comparision_v3_AQ 3%  6% 2" xfId="3809" xr:uid="{F39F15B0-495D-4E69-9B6E-0181078E6457}"/>
    <cellStyle name="p_VERA_sitemod51_Mongolia_Pricing_v2_mail" xfId="3810" xr:uid="{35A61D6E-C450-44B2-BA8E-07FEF801A33D}"/>
    <cellStyle name="p_VERA_sitemod51_Mongolia_Pricing_v2_mail 2" xfId="3811" xr:uid="{CA49961C-A17E-4B05-A8C4-E551FCCC724B}"/>
    <cellStyle name="p_VERA_sitemod51_Xl0000044" xfId="3812" xr:uid="{FCE0C93E-E239-420C-9981-3F81E5DCB36D}"/>
    <cellStyle name="p_VERA_Xl0000044" xfId="3813" xr:uid="{EA6CC1C9-1DE1-489F-8818-7D457F666FF9}"/>
    <cellStyle name="p_wabi 6" xfId="2002" xr:uid="{00000000-0005-0000-0000-0000D5070000}"/>
    <cellStyle name="p_Xl0000044" xfId="3814" xr:uid="{166F1D56-BA45-433E-8EB9-37D688ADA7E0}"/>
    <cellStyle name="p_Young Model 3" xfId="2003" xr:uid="{00000000-0005-0000-0000-0000D6070000}"/>
    <cellStyle name="p0" xfId="2004" xr:uid="{00000000-0005-0000-0000-0000D7070000}"/>
    <cellStyle name="p0 2" xfId="2005" xr:uid="{00000000-0005-0000-0000-0000D8070000}"/>
    <cellStyle name="p0]" xfId="2006" xr:uid="{00000000-0005-0000-0000-0000D9070000}"/>
    <cellStyle name="p0_clay1a" xfId="2007" xr:uid="{00000000-0005-0000-0000-0000DA070000}"/>
    <cellStyle name="p02" xfId="2008" xr:uid="{00000000-0005-0000-0000-0000DB070000}"/>
    <cellStyle name="p02 2" xfId="3816" xr:uid="{DA4CE074-689E-475B-9ACA-BF6587930F32}"/>
    <cellStyle name="p02 3" xfId="3815" xr:uid="{D97A2AB3-0CA7-416F-8B52-0DD839B214EB}"/>
    <cellStyle name="p1" xfId="2009" xr:uid="{00000000-0005-0000-0000-0000DC070000}"/>
    <cellStyle name="p1 2" xfId="2010" xr:uid="{00000000-0005-0000-0000-0000DD070000}"/>
    <cellStyle name="p1\" xfId="2011" xr:uid="{00000000-0005-0000-0000-0000DE070000}"/>
    <cellStyle name="p1\ 2" xfId="3817" xr:uid="{56E595F7-D1EE-4209-82C3-EECFE39F787F}"/>
    <cellStyle name="p1_Ameritech Model 5 (Standalone.docsis)" xfId="2012" xr:uid="{00000000-0005-0000-0000-0000DF070000}"/>
    <cellStyle name="p1`" xfId="2013" xr:uid="{00000000-0005-0000-0000-0000E0070000}"/>
    <cellStyle name="p11" xfId="2014" xr:uid="{00000000-0005-0000-0000-0000E1070000}"/>
    <cellStyle name="p12" xfId="2015" xr:uid="{00000000-0005-0000-0000-0000E2070000}"/>
    <cellStyle name="p1x" xfId="2016" xr:uid="{00000000-0005-0000-0000-0000E3070000}"/>
    <cellStyle name="p2" xfId="2017" xr:uid="{00000000-0005-0000-0000-0000E4070000}"/>
    <cellStyle name="p2 2" xfId="2018" xr:uid="{00000000-0005-0000-0000-0000E5070000}"/>
    <cellStyle name="p212" xfId="2019" xr:uid="{00000000-0005-0000-0000-0000E6070000}"/>
    <cellStyle name="p3" xfId="2020" xr:uid="{00000000-0005-0000-0000-0000E7070000}"/>
    <cellStyle name="p3 2" xfId="2021" xr:uid="{00000000-0005-0000-0000-0000E8070000}"/>
    <cellStyle name="Page Heading" xfId="2022" xr:uid="{00000000-0005-0000-0000-0000E9070000}"/>
    <cellStyle name="Page Heading Large" xfId="2023" xr:uid="{00000000-0005-0000-0000-0000EA070000}"/>
    <cellStyle name="Page Heading Small" xfId="2024" xr:uid="{00000000-0005-0000-0000-0000EB070000}"/>
    <cellStyle name="Page Heading_2007_5YrFcst_AM v40" xfId="2025" xr:uid="{00000000-0005-0000-0000-0000EC070000}"/>
    <cellStyle name="Page Number" xfId="2026" xr:uid="{00000000-0005-0000-0000-0000ED070000}"/>
    <cellStyle name="paint" xfId="2027" xr:uid="{00000000-0005-0000-0000-0000EE070000}"/>
    <cellStyle name="Palatino" xfId="2028" xr:uid="{00000000-0005-0000-0000-0000EF070000}"/>
    <cellStyle name="pc1" xfId="2029" xr:uid="{00000000-0005-0000-0000-0000F0070000}"/>
    <cellStyle name="pcent" xfId="2030" xr:uid="{00000000-0005-0000-0000-0000F1070000}"/>
    <cellStyle name="pct_sub" xfId="2031" xr:uid="{00000000-0005-0000-0000-0000F2070000}"/>
    <cellStyle name="Pctg" xfId="2032" xr:uid="{00000000-0005-0000-0000-0000F3070000}"/>
    <cellStyle name="Pctg 2" xfId="2033" xr:uid="{00000000-0005-0000-0000-0000F4070000}"/>
    <cellStyle name="per.style" xfId="2034" xr:uid="{00000000-0005-0000-0000-0000F5070000}"/>
    <cellStyle name="Percen - Style5" xfId="2035" xr:uid="{00000000-0005-0000-0000-0000F6070000}"/>
    <cellStyle name="Percent" xfId="2036" builtinId="5"/>
    <cellStyle name="Percent (0)" xfId="2037" xr:uid="{00000000-0005-0000-0000-0000F8070000}"/>
    <cellStyle name="Percent (0) 2" xfId="2038" xr:uid="{00000000-0005-0000-0000-0000F9070000}"/>
    <cellStyle name="Percent (1)" xfId="2039" xr:uid="{00000000-0005-0000-0000-0000FA070000}"/>
    <cellStyle name="Percent (1) 2" xfId="2040" xr:uid="{00000000-0005-0000-0000-0000FB070000}"/>
    <cellStyle name="Percent (2)" xfId="2041" xr:uid="{00000000-0005-0000-0000-0000FC070000}"/>
    <cellStyle name="Percent (2) 2" xfId="2042" xr:uid="{00000000-0005-0000-0000-0000FD070000}"/>
    <cellStyle name="Percent [0%]" xfId="2043" xr:uid="{00000000-0005-0000-0000-0000FE070000}"/>
    <cellStyle name="Percent [0.0]" xfId="2044" xr:uid="{00000000-0005-0000-0000-0000FF070000}"/>
    <cellStyle name="Percent [0.0] 2" xfId="3819" xr:uid="{759B3095-FC64-44A4-84B2-04C37257A723}"/>
    <cellStyle name="Percent [0.0] 2 2" xfId="4786" xr:uid="{3034FBD4-B7AE-413B-B8CB-87FBFE946E9A}"/>
    <cellStyle name="Percent [0.0] 2 2 2" xfId="5032" xr:uid="{39547B25-C559-41D1-9D96-899D6DAC21DC}"/>
    <cellStyle name="Percent [0.0] 2 3" xfId="3483" xr:uid="{87731F90-A086-4838-BFB2-479689BC9CF0}"/>
    <cellStyle name="Percent [0.0] 3" xfId="3818" xr:uid="{95AE712B-E4E7-45E8-8ED3-66859413A1C6}"/>
    <cellStyle name="Percent [0.0] 4" xfId="3478" xr:uid="{36D8D91A-B41B-4E21-9273-4094EA42B107}"/>
    <cellStyle name="Percent [0.00%]" xfId="2045" xr:uid="{00000000-0005-0000-0000-000000080000}"/>
    <cellStyle name="Percent [0.00]" xfId="2046" xr:uid="{00000000-0005-0000-0000-000001080000}"/>
    <cellStyle name="Percent [0.00] 2" xfId="3821" xr:uid="{6122403B-0DFD-4620-B346-1A3F07057596}"/>
    <cellStyle name="Percent [0.00] 2 2" xfId="4789" xr:uid="{25FBF484-28EE-47EC-B8D9-A94945184BB2}"/>
    <cellStyle name="Percent [0.00] 2 2 2" xfId="5033" xr:uid="{E0632EA2-052B-45C0-9A21-7E6128121DD0}"/>
    <cellStyle name="Percent [0.00] 2 3" xfId="3485" xr:uid="{50EA68B8-256A-4473-A16B-DADFB0472454}"/>
    <cellStyle name="Percent [0.00] 3" xfId="3820" xr:uid="{37CD94C1-F01F-45F7-AFCD-4446C3B037F8}"/>
    <cellStyle name="Percent [0.00] 4" xfId="3484" xr:uid="{9246795B-E156-438E-BAAA-92860DB8518D}"/>
    <cellStyle name="Percent [0]" xfId="2047" xr:uid="{00000000-0005-0000-0000-000002080000}"/>
    <cellStyle name="Percent [0] 2" xfId="2048" xr:uid="{00000000-0005-0000-0000-000003080000}"/>
    <cellStyle name="Percent [00]" xfId="2049" xr:uid="{00000000-0005-0000-0000-000004080000}"/>
    <cellStyle name="Percent [00] 2" xfId="2050" xr:uid="{00000000-0005-0000-0000-000005080000}"/>
    <cellStyle name="Percent [1]" xfId="2051" xr:uid="{00000000-0005-0000-0000-000006080000}"/>
    <cellStyle name="Percent [1] 2" xfId="2052" xr:uid="{00000000-0005-0000-0000-000007080000}"/>
    <cellStyle name="Percent [1][]" xfId="2053" xr:uid="{00000000-0005-0000-0000-000008080000}"/>
    <cellStyle name="Percent [1][] 2" xfId="2054" xr:uid="{00000000-0005-0000-0000-000009080000}"/>
    <cellStyle name="Percent [1]_Church's Model" xfId="2055" xr:uid="{00000000-0005-0000-0000-00000A080000}"/>
    <cellStyle name="Percent [2]" xfId="2056" xr:uid="{00000000-0005-0000-0000-00000B080000}"/>
    <cellStyle name="Percent [2] 2" xfId="2057" xr:uid="{00000000-0005-0000-0000-00000C080000}"/>
    <cellStyle name="Percent 1" xfId="2058" xr:uid="{00000000-0005-0000-0000-00000D080000}"/>
    <cellStyle name="Percent 1 2" xfId="2059" xr:uid="{00000000-0005-0000-0000-00000E080000}"/>
    <cellStyle name="Percent 10" xfId="2060" xr:uid="{00000000-0005-0000-0000-00000F080000}"/>
    <cellStyle name="Percent 10 2" xfId="3822" xr:uid="{D4D4D83F-3A53-4656-83F6-379632A49821}"/>
    <cellStyle name="Percent 11" xfId="2061" xr:uid="{00000000-0005-0000-0000-000010080000}"/>
    <cellStyle name="Percent 11 2" xfId="3823" xr:uid="{F1210307-FA4A-4658-B34B-2CE4EB1C4D3B}"/>
    <cellStyle name="Percent 12" xfId="2062" xr:uid="{00000000-0005-0000-0000-000011080000}"/>
    <cellStyle name="Percent 12 2" xfId="3824" xr:uid="{6F487F08-B37E-4445-A579-C4380810D769}"/>
    <cellStyle name="Percent 13" xfId="2063" xr:uid="{00000000-0005-0000-0000-000012080000}"/>
    <cellStyle name="Percent 13 2" xfId="3825" xr:uid="{621737A0-A063-4D12-BF28-E55BBB0BA4BB}"/>
    <cellStyle name="Percent 14" xfId="2219" xr:uid="{00000000-0005-0000-0000-000033090000}"/>
    <cellStyle name="Percent 14 2" xfId="3826" xr:uid="{5DEA83E9-0160-48E6-86C6-258A58F77493}"/>
    <cellStyle name="Percent 15" xfId="3827" xr:uid="{94FC0BD7-4AC3-4FBD-8EB9-80858C4339A9}"/>
    <cellStyle name="Percent 16" xfId="3828" xr:uid="{30EC77CE-7760-4F89-BB75-CF9ADE2C6C8D}"/>
    <cellStyle name="Percent 17" xfId="3829" xr:uid="{86EBE7F3-4BC2-4CEA-AD0C-7A21E7D25F26}"/>
    <cellStyle name="Percent 18" xfId="3830" xr:uid="{49A7ABB6-B712-43BC-9253-47408B3E5F2A}"/>
    <cellStyle name="Percent 19" xfId="3831" xr:uid="{DEA60BE4-C3A5-463D-9BA5-E1C7C473626D}"/>
    <cellStyle name="Percent 2" xfId="2064" xr:uid="{00000000-0005-0000-0000-000013080000}"/>
    <cellStyle name="Percent 2 2" xfId="2065" xr:uid="{00000000-0005-0000-0000-000014080000}"/>
    <cellStyle name="Percent 2 3" xfId="3832" xr:uid="{9A7E491E-E6F7-4CAE-AC30-D1E2C9E5C4B3}"/>
    <cellStyle name="Percent 2 4" xfId="3833" xr:uid="{DB604419-D7AA-4218-89B4-E40BF3C8151B}"/>
    <cellStyle name="Percent 20" xfId="3834" xr:uid="{26CE1BC6-1BAE-4AFC-81EC-1704D962E28B}"/>
    <cellStyle name="Percent 21" xfId="3835" xr:uid="{31F55952-589E-43CB-83E3-4DAA5D9AF4F5}"/>
    <cellStyle name="Percent 22" xfId="3836" xr:uid="{9E9EB0F1-D7BB-441A-AE05-F0DDA5BE75EA}"/>
    <cellStyle name="Percent 23" xfId="3837" xr:uid="{F7DA6F45-E958-484B-8B94-8009FC2CA7CF}"/>
    <cellStyle name="Percent 24" xfId="5037" xr:uid="{529036A5-47F9-48EB-A230-F28B14064AE1}"/>
    <cellStyle name="Percent 3" xfId="2066" xr:uid="{00000000-0005-0000-0000-000015080000}"/>
    <cellStyle name="Percent 3 2" xfId="2067" xr:uid="{00000000-0005-0000-0000-000016080000}"/>
    <cellStyle name="Percent 4" xfId="2068" xr:uid="{00000000-0005-0000-0000-000017080000}"/>
    <cellStyle name="Percent 5" xfId="2069" xr:uid="{00000000-0005-0000-0000-000018080000}"/>
    <cellStyle name="Percent 6" xfId="2070" xr:uid="{00000000-0005-0000-0000-000019080000}"/>
    <cellStyle name="Percent 7" xfId="2071" xr:uid="{00000000-0005-0000-0000-00001A080000}"/>
    <cellStyle name="Percent 7 2" xfId="2072" xr:uid="{00000000-0005-0000-0000-00001B080000}"/>
    <cellStyle name="Percent 7 2 2" xfId="2276" xr:uid="{00000000-0005-0000-0000-00001C010000}"/>
    <cellStyle name="Percent 7 3" xfId="2073" xr:uid="{00000000-0005-0000-0000-00001C080000}"/>
    <cellStyle name="Percent 7 4" xfId="2238" xr:uid="{00000000-0005-0000-0000-00001B010000}"/>
    <cellStyle name="Percent 8" xfId="2074" xr:uid="{00000000-0005-0000-0000-00001D080000}"/>
    <cellStyle name="Percent 8 2" xfId="2075" xr:uid="{00000000-0005-0000-0000-00001E080000}"/>
    <cellStyle name="Percent 9" xfId="2076" xr:uid="{00000000-0005-0000-0000-00001F080000}"/>
    <cellStyle name="Percent 9 2" xfId="3838" xr:uid="{9151CBF5-ECB9-4203-90EB-C4F9EBF38C83}"/>
    <cellStyle name="Percent Decimal" xfId="2077" xr:uid="{00000000-0005-0000-0000-000020080000}"/>
    <cellStyle name="percent har" xfId="2078" xr:uid="{00000000-0005-0000-0000-000021080000}"/>
    <cellStyle name="Percent Hard" xfId="2079" xr:uid="{00000000-0005-0000-0000-000022080000}"/>
    <cellStyle name="Percent Input" xfId="2080" xr:uid="{00000000-0005-0000-0000-000023080000}"/>
    <cellStyle name="Percent(1)" xfId="2081" xr:uid="{00000000-0005-0000-0000-000024080000}"/>
    <cellStyle name="Percent(2)" xfId="2082" xr:uid="{00000000-0005-0000-0000-000025080000}"/>
    <cellStyle name="Percent(2) 2" xfId="2083" xr:uid="{00000000-0005-0000-0000-000026080000}"/>
    <cellStyle name="Percent(ppt)" xfId="2084" xr:uid="{00000000-0005-0000-0000-000027080000}"/>
    <cellStyle name="Percent(ppt)(0)" xfId="2085" xr:uid="{00000000-0005-0000-0000-000028080000}"/>
    <cellStyle name="Percent(ppt)(1)" xfId="2086" xr:uid="{00000000-0005-0000-0000-000029080000}"/>
    <cellStyle name="Percent[ppt]" xfId="2087" xr:uid="{00000000-0005-0000-0000-00002A080000}"/>
    <cellStyle name="Percent0" xfId="2088" xr:uid="{00000000-0005-0000-0000-00002B080000}"/>
    <cellStyle name="Percent00" xfId="2089" xr:uid="{00000000-0005-0000-0000-00002C080000}"/>
    <cellStyle name="Percent00 2" xfId="2090" xr:uid="{00000000-0005-0000-0000-00002D080000}"/>
    <cellStyle name="Percent1" xfId="2091" xr:uid="{00000000-0005-0000-0000-00002E080000}"/>
    <cellStyle name="Percent1(-)" xfId="2092" xr:uid="{00000000-0005-0000-0000-00002F080000}"/>
    <cellStyle name="Percent1(-) 2" xfId="2093" xr:uid="{00000000-0005-0000-0000-000030080000}"/>
    <cellStyle name="Percent1_2007_5YrFcst_AM v40" xfId="2094" xr:uid="{00000000-0005-0000-0000-000031080000}"/>
    <cellStyle name="Percent1Blue" xfId="2095" xr:uid="{00000000-0005-0000-0000-000032080000}"/>
    <cellStyle name="Percent2" xfId="2096" xr:uid="{00000000-0005-0000-0000-000033080000}"/>
    <cellStyle name="Percent2Blue" xfId="2097" xr:uid="{00000000-0005-0000-0000-000034080000}"/>
    <cellStyle name="PERCENTAGE" xfId="2098" xr:uid="{00000000-0005-0000-0000-000035080000}"/>
    <cellStyle name="PERCENTAGE 2" xfId="3840" xr:uid="{6B7886CF-E5CC-41F3-A173-AF684C963433}"/>
    <cellStyle name="PERCENTAGE 3" xfId="3839" xr:uid="{216C396D-5DDE-4DAD-9366-26237017ADA7}"/>
    <cellStyle name="PercentChange" xfId="2099" xr:uid="{00000000-0005-0000-0000-000036080000}"/>
    <cellStyle name="PercentDash0" xfId="2100" xr:uid="{00000000-0005-0000-0000-000037080000}"/>
    <cellStyle name="PercentSales" xfId="2101" xr:uid="{00000000-0005-0000-0000-000038080000}"/>
    <cellStyle name="PercentText0" xfId="2102" xr:uid="{00000000-0005-0000-0000-000039080000}"/>
    <cellStyle name="PercentText0 2" xfId="2103" xr:uid="{00000000-0005-0000-0000-00003A080000}"/>
    <cellStyle name="Percentuale 2" xfId="2104" xr:uid="{00000000-0005-0000-0000-00003B080000}"/>
    <cellStyle name="Percentuale 2 2" xfId="2105" xr:uid="{00000000-0005-0000-0000-00003C080000}"/>
    <cellStyle name="perecent" xfId="2106" xr:uid="{00000000-0005-0000-0000-00003D080000}"/>
    <cellStyle name="Periods" xfId="2107" xr:uid="{00000000-0005-0000-0000-00003E080000}"/>
    <cellStyle name="Perlong" xfId="2108" xr:uid="{00000000-0005-0000-0000-00003F080000}"/>
    <cellStyle name="Phone" xfId="2109" xr:uid="{00000000-0005-0000-0000-000040080000}"/>
    <cellStyle name="po1" xfId="2110" xr:uid="{00000000-0005-0000-0000-000041080000}"/>
    <cellStyle name="po1 2" xfId="3842" xr:uid="{21093498-4317-475B-A135-86D06A77F99E}"/>
    <cellStyle name="po1 3" xfId="3841" xr:uid="{48B5FC7F-EB59-42F7-A112-D928CF86A28C}"/>
    <cellStyle name="Porcentagem 2" xfId="3843" xr:uid="{3A543B10-3E5D-448A-8069-0C504B625372}"/>
    <cellStyle name="Porcentagem 3" xfId="3844" xr:uid="{34E7DC8B-A794-4BF3-8785-895FABEF7B73}"/>
    <cellStyle name="Porcentagem 4" xfId="3845" xr:uid="{50230FB3-B2E9-453E-81BC-C2F39B491F15}"/>
    <cellStyle name="Porcentagem 5" xfId="3846" xr:uid="{5E11E5D9-6275-4A8F-AB0A-92A159B28BA1}"/>
    <cellStyle name="pound" xfId="2111" xr:uid="{00000000-0005-0000-0000-000042080000}"/>
    <cellStyle name="pound 2" xfId="2112" xr:uid="{00000000-0005-0000-0000-000043080000}"/>
    <cellStyle name="pound_Armenia_EApricing_020912" xfId="3847" xr:uid="{E8402582-CE23-4061-A9EE-2F5615B0AC7E}"/>
    <cellStyle name="Pounds2" xfId="2113" xr:uid="{00000000-0005-0000-0000-000044080000}"/>
    <cellStyle name="Pounds2 2" xfId="2114" xr:uid="{00000000-0005-0000-0000-000045080000}"/>
    <cellStyle name="Pounds2_Armenia_EApricing_020912" xfId="3848" xr:uid="{E22ECA97-7C8D-4747-8001-37D819FC0543}"/>
    <cellStyle name="Pourcentage_pldt" xfId="2115" xr:uid="{00000000-0005-0000-0000-000046080000}"/>
    <cellStyle name="pp" xfId="2116" xr:uid="{00000000-0005-0000-0000-000047080000}"/>
    <cellStyle name="pp 2" xfId="2117" xr:uid="{00000000-0005-0000-0000-000048080000}"/>
    <cellStyle name="pp1" xfId="2118" xr:uid="{00000000-0005-0000-0000-000049080000}"/>
    <cellStyle name="PrePop Currency (0)" xfId="2119" xr:uid="{00000000-0005-0000-0000-00004A080000}"/>
    <cellStyle name="PrePop Currency (0) 2" xfId="2120" xr:uid="{00000000-0005-0000-0000-00004B080000}"/>
    <cellStyle name="PrePop Currency (0)_Armenia_EApricing_020912" xfId="3849" xr:uid="{08B15305-DF40-4CC5-9111-75DC01BE4B27}"/>
    <cellStyle name="PrePop Currency (2)" xfId="2121" xr:uid="{00000000-0005-0000-0000-00004C080000}"/>
    <cellStyle name="PrePop Currency (2) 2" xfId="2122" xr:uid="{00000000-0005-0000-0000-00004D080000}"/>
    <cellStyle name="PrePop Currency (2)_Armenia_EApricing_020912" xfId="3850" xr:uid="{5A62531A-D1B8-436C-9D42-ABAAED5F3250}"/>
    <cellStyle name="PrePop Units (0)" xfId="2123" xr:uid="{00000000-0005-0000-0000-00004E080000}"/>
    <cellStyle name="PrePop Units (0) 2" xfId="2124" xr:uid="{00000000-0005-0000-0000-00004F080000}"/>
    <cellStyle name="PrePop Units (0)_Armenia_EApricing_020912" xfId="3851" xr:uid="{2967B9E9-8FAE-4ACB-B88F-CD24254D7CA8}"/>
    <cellStyle name="PrePop Units (1)" xfId="2125" xr:uid="{00000000-0005-0000-0000-000050080000}"/>
    <cellStyle name="PrePop Units (1) 2" xfId="2126" xr:uid="{00000000-0005-0000-0000-000051080000}"/>
    <cellStyle name="PrePop Units (1)_Armenia_EApricing_020912" xfId="3852" xr:uid="{9BF269AA-4491-47FA-9A5A-ECEBFBAD3698}"/>
    <cellStyle name="PrePop Units (2)" xfId="2127" xr:uid="{00000000-0005-0000-0000-000052080000}"/>
    <cellStyle name="PrePop Units (2) 2" xfId="2128" xr:uid="{00000000-0005-0000-0000-000053080000}"/>
    <cellStyle name="PrePop Units (2)_Armenia_EApricing_020912" xfId="3853" xr:uid="{FCAEA189-28BC-4950-9975-71EE904884F5}"/>
    <cellStyle name="Price" xfId="2129" xr:uid="{00000000-0005-0000-0000-000054080000}"/>
    <cellStyle name="Price 2" xfId="3855" xr:uid="{B22E10FC-99EB-4131-B744-38A868A5A2C6}"/>
    <cellStyle name="Price 3" xfId="3854" xr:uid="{98B58A5B-ACCB-4A80-8D6A-1F4D3D73FD3B}"/>
    <cellStyle name="pricing" xfId="2130" xr:uid="{00000000-0005-0000-0000-000055080000}"/>
    <cellStyle name="Private" xfId="2131" xr:uid="{00000000-0005-0000-0000-000056080000}"/>
    <cellStyle name="Private 2" xfId="3857" xr:uid="{D5DD07E7-856C-4B4E-844E-DD51B6DE1F06}"/>
    <cellStyle name="Private 2 2" xfId="4815" xr:uid="{72AFADC9-4A75-49AF-9280-4E1CF1A25B68}"/>
    <cellStyle name="Private 2 2 2" xfId="5034" xr:uid="{0F3912D8-9F83-4874-906A-C9BE1035C642}"/>
    <cellStyle name="Private 2 3" xfId="3537" xr:uid="{A959D4EB-A905-4949-B5EB-06A61CE5A34F}"/>
    <cellStyle name="Private 3" xfId="3856" xr:uid="{86FE744F-4BCC-4078-9D46-9DACA5DD5C05}"/>
    <cellStyle name="Private 4" xfId="3536" xr:uid="{527CCA5C-0943-4FAD-91C6-0F7E9D1CFB26}"/>
    <cellStyle name="Private1" xfId="2132" xr:uid="{00000000-0005-0000-0000-000057080000}"/>
    <cellStyle name="Private1 2" xfId="2133" xr:uid="{00000000-0005-0000-0000-000058080000}"/>
    <cellStyle name="Product Title" xfId="2134" xr:uid="{00000000-0005-0000-0000-000059080000}"/>
    <cellStyle name="Protected" xfId="2135" xr:uid="{00000000-0005-0000-0000-00005A080000}"/>
    <cellStyle name="Protected 2" xfId="2136" xr:uid="{00000000-0005-0000-0000-00005B080000}"/>
    <cellStyle name="PSChar" xfId="2137" xr:uid="{00000000-0005-0000-0000-00005C080000}"/>
    <cellStyle name="PSDate" xfId="2138" xr:uid="{00000000-0005-0000-0000-00005D080000}"/>
    <cellStyle name="PSDec" xfId="2139" xr:uid="{00000000-0005-0000-0000-00005E080000}"/>
    <cellStyle name="PSHeading" xfId="2140" xr:uid="{00000000-0005-0000-0000-00005F080000}"/>
    <cellStyle name="PSHeading 2" xfId="3859" xr:uid="{6B7601BF-DA5C-4AEF-9B9B-10D4F639774E}"/>
    <cellStyle name="PSHeading 2 2" xfId="5036" xr:uid="{72962D66-DD5E-40FE-810B-787426E8A27E}"/>
    <cellStyle name="PSHeading 3" xfId="3858" xr:uid="{C208CD94-1308-4F54-900D-DE856F24DF39}"/>
    <cellStyle name="PSHeading 3 2" xfId="5035" xr:uid="{3B211FE7-7ADA-47EE-B4ED-A07850B71ABD}"/>
    <cellStyle name="PSInt" xfId="2141" xr:uid="{00000000-0005-0000-0000-000060080000}"/>
    <cellStyle name="PSSpacer" xfId="2142" xr:uid="{00000000-0005-0000-0000-000061080000}"/>
    <cellStyle name="q1" xfId="2143" xr:uid="{00000000-0005-0000-0000-000062080000}"/>
    <cellStyle name="q1 2" xfId="2144" xr:uid="{00000000-0005-0000-0000-000063080000}"/>
    <cellStyle name="q2" xfId="2145" xr:uid="{00000000-0005-0000-0000-000064080000}"/>
    <cellStyle name="q2 2" xfId="2146" xr:uid="{00000000-0005-0000-0000-000065080000}"/>
    <cellStyle name="q3" xfId="2147" xr:uid="{00000000-0005-0000-0000-000066080000}"/>
    <cellStyle name="q3 2" xfId="2148" xr:uid="{00000000-0005-0000-0000-000067080000}"/>
    <cellStyle name="q4" xfId="2149" xr:uid="{00000000-0005-0000-0000-000068080000}"/>
    <cellStyle name="q4 2" xfId="2150" xr:uid="{00000000-0005-0000-0000-000069080000}"/>
    <cellStyle name="q5" xfId="2151" xr:uid="{00000000-0005-0000-0000-00006A080000}"/>
    <cellStyle name="q5 2" xfId="2152" xr:uid="{00000000-0005-0000-0000-00006B080000}"/>
    <cellStyle name="q5 2 2" xfId="3862" xr:uid="{527B1DA7-8E5F-4323-A66C-D85E26FAC73F}"/>
    <cellStyle name="q5 2 2 2" xfId="4818" xr:uid="{3A94657B-9A76-4385-BB99-F201BE1EE88C}"/>
    <cellStyle name="q5 2 3" xfId="3861" xr:uid="{95014054-44E3-4868-84EC-A8CC43A155D9}"/>
    <cellStyle name="q5 2 4" xfId="4817" xr:uid="{1F174709-1D93-4F8D-8B53-E222641C8C66}"/>
    <cellStyle name="q5 3" xfId="3863" xr:uid="{558BBB4D-BE62-47C9-B842-2F9EDA99914B}"/>
    <cellStyle name="q5 3 2" xfId="4819" xr:uid="{A7D4B37E-7A68-433B-B91C-9104349D5ACD}"/>
    <cellStyle name="q5 4" xfId="3860" xr:uid="{F426ECE9-ACB1-4AD0-AFF3-C43ABCCD6DEE}"/>
    <cellStyle name="q5 5" xfId="4816" xr:uid="{DA075600-20E4-4118-B3C1-8858C2C7C981}"/>
    <cellStyle name="q5_Armenia_EApricing_020912" xfId="3864" xr:uid="{82332647-2F30-45B2-BD04-9FCF9E593028}"/>
    <cellStyle name="r" xfId="2153" xr:uid="{00000000-0005-0000-0000-00006C080000}"/>
    <cellStyle name="Rate" xfId="2154" xr:uid="{00000000-0005-0000-0000-00006D080000}"/>
    <cellStyle name="Ratio (1)" xfId="2155" xr:uid="{00000000-0005-0000-0000-00006E080000}"/>
    <cellStyle name="Ratio (1) 2" xfId="2156" xr:uid="{00000000-0005-0000-0000-00006F080000}"/>
    <cellStyle name="Ratio (2)" xfId="2157" xr:uid="{00000000-0005-0000-0000-000070080000}"/>
    <cellStyle name="Ratio (2) 2" xfId="2158" xr:uid="{00000000-0005-0000-0000-000071080000}"/>
    <cellStyle name="Ratio_U (1)" xfId="2159" xr:uid="{00000000-0005-0000-0000-000072080000}"/>
    <cellStyle name="RatioX" xfId="2160" xr:uid="{00000000-0005-0000-0000-000073080000}"/>
    <cellStyle name="ReadInData" xfId="2161" xr:uid="{00000000-0005-0000-0000-000074080000}"/>
    <cellStyle name="Red" xfId="2162" xr:uid="{00000000-0005-0000-0000-000075080000}"/>
    <cellStyle name="Red font" xfId="2163" xr:uid="{00000000-0005-0000-0000-000076080000}"/>
    <cellStyle name="Red Text" xfId="2164" xr:uid="{00000000-0005-0000-0000-000077080000}"/>
    <cellStyle name="Red Text 2" xfId="3866" xr:uid="{7AAA0319-A504-4488-B35E-E86699CDA914}"/>
    <cellStyle name="Red Text 2 2" xfId="4821" xr:uid="{E6383595-75E3-4091-99E0-BEC1926BA070}"/>
    <cellStyle name="Red Text 3" xfId="3865" xr:uid="{FD05A8C4-46A4-45B5-A3E6-42020947CA60}"/>
    <cellStyle name="Red Text 4" xfId="4820" xr:uid="{21E9D705-53FE-4BD0-B1EC-FC6EE08C9092}"/>
    <cellStyle name="Red_DSR Monthly 2012" xfId="3867" xr:uid="{1E2F0913-8FB4-434A-B145-ED319D41F5BB}"/>
    <cellStyle name="ref" xfId="2165" xr:uid="{00000000-0005-0000-0000-000078080000}"/>
    <cellStyle name="regstoresfromspecstores" xfId="2166" xr:uid="{00000000-0005-0000-0000-000079080000}"/>
    <cellStyle name="ReportNums" xfId="3868" xr:uid="{26250654-92A5-4576-BDC3-356698FB01CD}"/>
    <cellStyle name="ReportNums 2" xfId="3869" xr:uid="{99B7964B-B728-4EFF-A106-1400C1DAB6B5}"/>
    <cellStyle name="ReportNums 2 2" xfId="3870" xr:uid="{34BF5359-3DB2-4588-8CB6-0E6ACA18D8C8}"/>
    <cellStyle name="ReportNums 2 2 2" xfId="3546" xr:uid="{9ECEE379-7194-4FC2-AE3C-2616D16E0C60}"/>
    <cellStyle name="ReportNums 2 3" xfId="3543" xr:uid="{A0F6A55B-8BE4-4AC2-8AB7-697ACF1D5487}"/>
    <cellStyle name="ReportNums 3" xfId="3871" xr:uid="{AEC61D2F-DFA1-44A2-BFE3-7CE071D4B641}"/>
    <cellStyle name="ReportNums 3 2" xfId="3547" xr:uid="{931A69E1-0099-41BE-8EB8-68A7F21C6064}"/>
    <cellStyle name="ReportNums 4" xfId="3542" xr:uid="{98DC3BD9-A4BC-4574-A65C-3A8B262BE739}"/>
    <cellStyle name="ReportNums_Armenia_EApricing_020912" xfId="3872" xr:uid="{B3D8BF08-5A81-43DB-AC30-059ECA81FC81}"/>
    <cellStyle name="RevList" xfId="3873" xr:uid="{B191B7C6-CE6A-43BB-9446-A42D64930777}"/>
    <cellStyle name="Right" xfId="3874" xr:uid="{FDD53449-D353-4D50-8EBB-5210C6C4A3E4}"/>
    <cellStyle name="Row Headings" xfId="3875" xr:uid="{DE47794F-47E5-48B6-8DEF-584CDAEC560F}"/>
    <cellStyle name="Saída" xfId="2167" xr:uid="{00000000-0005-0000-0000-00007A080000}"/>
    <cellStyle name="Saída 2" xfId="3876" xr:uid="{779E100B-5C2D-4647-9772-41A77EF4B261}"/>
    <cellStyle name="Saída 2 2" xfId="3549" xr:uid="{83AE9B9F-C72B-47EF-ABC2-A7C9E617039B}"/>
    <cellStyle name="Saída 3" xfId="3548" xr:uid="{71D62D34-DF33-4A82-A6F5-64C34122FBDB}"/>
    <cellStyle name="Salida" xfId="2168" xr:uid="{00000000-0005-0000-0000-00007B080000}"/>
    <cellStyle name="Salida 2" xfId="3877" xr:uid="{8B72684C-FD4A-495A-BF95-A0B40FB0ABDC}"/>
    <cellStyle name="Salida 2 2" xfId="3551" xr:uid="{02FC5E80-A784-4FE2-8523-CC3D7ECE3922}"/>
    <cellStyle name="Salida 3" xfId="3550" xr:uid="{608ECE90-B0F8-4B91-B989-55701DE5CA5A}"/>
    <cellStyle name="Salomon Logo" xfId="3878" xr:uid="{94D22F3C-E077-4341-B0EE-3DF2300F2FED}"/>
    <cellStyle name="Salomon Logo 2" xfId="3879" xr:uid="{E149379B-E3D9-4A10-913C-0C9D9DDA2609}"/>
    <cellStyle name="Salomon Logo_Armenia_EApricing_020912" xfId="3880" xr:uid="{EBE0B92A-66A5-44D0-8DE2-11FE97780130}"/>
    <cellStyle name="sbt2" xfId="3881" xr:uid="{B5EA2F4F-BA8F-41F7-ADC8-88F256D99F15}"/>
    <cellStyle name="sbt2 2" xfId="3882" xr:uid="{8D463C16-11D4-450E-8D31-0C6502412116}"/>
    <cellStyle name="sbt2 2 2" xfId="3559" xr:uid="{2CBA2118-66FD-46EF-A6D8-6843EC15754C}"/>
    <cellStyle name="sbt2 3" xfId="3883" xr:uid="{F8557099-7D3C-4B99-8450-69ED0C635672}"/>
    <cellStyle name="sbt2 3 2" xfId="3560" xr:uid="{8FD22EEA-B2B6-4B67-997E-DDE82975C320}"/>
    <cellStyle name="sbt2 4" xfId="3552" xr:uid="{EF283751-8E86-4A2E-82C8-24AE293566AE}"/>
    <cellStyle name="Scottcomma" xfId="3884" xr:uid="{AC49E732-CBA4-42D2-ADF1-B719A7728A7A}"/>
    <cellStyle name="Scottcomma 2" xfId="3885" xr:uid="{47FCB27E-17F9-42A8-A406-1B39282CD305}"/>
    <cellStyle name="ScripFactor" xfId="3886" xr:uid="{3D54996C-18BB-4228-BBA5-2AF057AF1543}"/>
    <cellStyle name="SectionHeaderNormal" xfId="3887" xr:uid="{974E4B40-4C8D-42E5-B51F-97CFCB87609E}"/>
    <cellStyle name="SectionHeading" xfId="3888" xr:uid="{DFE04FB3-488B-4DF7-8723-FF167AD96B71}"/>
    <cellStyle name="SectionHeading 2" xfId="3889" xr:uid="{7812BA69-5858-4531-BF73-B06F8CC6A74C}"/>
    <cellStyle name="SectionHeading 2 2" xfId="4823" xr:uid="{DB86F543-EE76-45CF-9963-1409E1BDE699}"/>
    <cellStyle name="SectionHeading 3" xfId="4822" xr:uid="{16F49B44-5371-441F-BD10-2C3B1671AF0C}"/>
    <cellStyle name="Separador de m" xfId="2169" xr:uid="{00000000-0005-0000-0000-00007C080000}"/>
    <cellStyle name="Separador de milhares 2" xfId="3890" xr:uid="{EA184CE8-21EF-4321-B186-6C86DEEE54CA}"/>
    <cellStyle name="Separador de milhares 3" xfId="3891" xr:uid="{7237729D-E71B-4E7F-B53D-D311FCC3E7B6}"/>
    <cellStyle name="Separador de milhares_Hand Gel Forecast" xfId="3892" xr:uid="{CAC82DFD-63F5-482C-8F51-AD9F8AAE9326}"/>
    <cellStyle name="SGD 2" xfId="3893" xr:uid="{9C38040C-F063-4E7F-A4B4-3A913AAC6F5A}"/>
    <cellStyle name="SGD 2 2" xfId="3894" xr:uid="{A7A83B02-04C7-408D-9A3A-4B6A087CFE47}"/>
    <cellStyle name="Shade" xfId="3895" xr:uid="{A8262697-A8C1-4B45-8EAB-3597F99CBF05}"/>
    <cellStyle name="Shade 2" xfId="3896" xr:uid="{62C72670-7E69-4E00-83BE-C8FB5FF3E317}"/>
    <cellStyle name="Shaded" xfId="3897" xr:uid="{4CF11EA4-C62D-418A-AA76-8A303C8FD550}"/>
    <cellStyle name="SHADEDSTORES" xfId="3898" xr:uid="{1AFB7869-51DF-4F2A-8E28-E13CF9E664AA}"/>
    <cellStyle name="SHADEDSTORES 2" xfId="3899" xr:uid="{D70DD584-277C-4E72-BD5A-AB24FC78E53A}"/>
    <cellStyle name="SHADEDSTORES 2 2" xfId="3571" xr:uid="{878FE77E-B00D-458B-8BD2-BC6A301B800C}"/>
    <cellStyle name="SHADEDSTORES 3" xfId="3570" xr:uid="{7138498A-D0CA-46C6-9AAE-64B4EC57318C}"/>
    <cellStyle name="Shares" xfId="3900" xr:uid="{2C16BFC9-11E1-4952-B4C2-0530F0D31190}"/>
    <cellStyle name="sharesout" xfId="3901" xr:uid="{2E2FD08E-CED2-457B-B233-8FC2E34332BF}"/>
    <cellStyle name="sharesout 2" xfId="3902" xr:uid="{57C1B1AF-C98B-4E0F-BE22-D3BC4A400907}"/>
    <cellStyle name="sharesout 2 2" xfId="3903" xr:uid="{149C7265-EED4-4106-881D-1B0C9F62FF75}"/>
    <cellStyle name="sharesout 2 2 2" xfId="4826" xr:uid="{199F93F4-4E89-4690-94C4-ABA3E79CAAE9}"/>
    <cellStyle name="sharesout 2 3" xfId="4825" xr:uid="{0D350FA0-92C7-4DDF-A32A-A03E2E10EB52}"/>
    <cellStyle name="sharesout 3" xfId="3904" xr:uid="{D393ABB1-CF04-45D0-A9E0-13467495E460}"/>
    <cellStyle name="sharesout 3 2" xfId="4827" xr:uid="{E3706A88-F536-48CD-9072-E56CEF049FC2}"/>
    <cellStyle name="sharesout 4" xfId="4824" xr:uid="{759F9B87-A94C-4599-B4F5-26D69EFF4EB7}"/>
    <cellStyle name="Sheetmult" xfId="3905" xr:uid="{3E846AA8-6382-4D9A-B149-3C800630CEC6}"/>
    <cellStyle name="ShOut" xfId="3906" xr:uid="{BB9CBD39-A33C-4A23-BF76-BDB28FFCC316}"/>
    <cellStyle name="ShOut 2" xfId="3907" xr:uid="{C06316F1-2040-4366-AFC2-C16F3379A5A9}"/>
    <cellStyle name="ShOut_Armenia_EApricing_020912" xfId="3908" xr:uid="{A01EA14E-E8E8-4770-89CC-BDDACE0E2E0D}"/>
    <cellStyle name="Shtmultx" xfId="3909" xr:uid="{B9F78832-D1C7-4998-A281-6B52A21B56B6}"/>
    <cellStyle name="Single Accounting" xfId="3910" xr:uid="{8FE99C1F-83D4-4A4E-A0CF-5907A7302140}"/>
    <cellStyle name="Single Border" xfId="3911" xr:uid="{1B72370E-588C-4C22-AB9C-8151F6B5493B}"/>
    <cellStyle name="Single Border 2" xfId="3912" xr:uid="{4704435B-BF9D-4F5F-90D9-AF1EF0AE966A}"/>
    <cellStyle name="Single Border 2 2" xfId="3913" xr:uid="{1C2CAF19-B6E0-4057-A1B4-9F21E5C5D472}"/>
    <cellStyle name="Single Border 2 2 2" xfId="4830" xr:uid="{B63D6E8C-86BC-4517-860E-E68D6D720589}"/>
    <cellStyle name="Single Border 2 3" xfId="4829" xr:uid="{779B8301-3388-4A2B-8823-A26357366522}"/>
    <cellStyle name="Single Border 3" xfId="3914" xr:uid="{CE56F754-7567-4468-B981-117BC8EB80C0}"/>
    <cellStyle name="Single Border 3 2" xfId="4831" xr:uid="{342C5442-0327-459D-AE2D-A6CD2385DE36}"/>
    <cellStyle name="Single Border 4" xfId="4828" xr:uid="{1E634459-C4EE-47D6-A464-971B398ACC43}"/>
    <cellStyle name="SingleLineAcctgn" xfId="3915" xr:uid="{BD8FACE4-EEFB-41D6-AE9F-E223869F647A}"/>
    <cellStyle name="Size10Pt" xfId="3916" xr:uid="{1252F9B3-E066-4BB5-B79A-8348B9F62EB6}"/>
    <cellStyle name="Size10Pt 2" xfId="3917" xr:uid="{B9547B23-C639-44E3-8BE0-60A0B00DE675}"/>
    <cellStyle name="Size12Pt" xfId="3918" xr:uid="{A50F6637-6DCB-48B2-84A9-B1A682F76EAA}"/>
    <cellStyle name="Size12Pt 2" xfId="3919" xr:uid="{7AAB6F6B-5853-4E7D-8690-D6542A8E5CFF}"/>
    <cellStyle name="Small Page Heading" xfId="3920" xr:uid="{831458B2-D3B2-4117-9EDB-FC933487B752}"/>
    <cellStyle name="specstores" xfId="3921" xr:uid="{3E30EE0C-6010-4480-8A74-4BF9A61CA6D2}"/>
    <cellStyle name="st" xfId="3922" xr:uid="{915D1BC5-231F-4B4C-A8C3-C098B13EED59}"/>
    <cellStyle name="st 2" xfId="3923" xr:uid="{B6907C01-511F-4E78-8319-8ADA4244418E}"/>
    <cellStyle name="STANDARD" xfId="3924" xr:uid="{DEE17CC9-5073-46C0-BA6E-4FCF34EB1FF8}"/>
    <cellStyle name="STANDARD 2" xfId="3925" xr:uid="{7EFDF4FA-EA54-44F2-AF8B-7B20F0323355}"/>
    <cellStyle name="STANDARD_Armenia_EApricing_020912" xfId="3926" xr:uid="{3C285B54-A4BF-4CE9-A777-D8CB5E95560A}"/>
    <cellStyle name="Std Currency" xfId="3927" xr:uid="{850751A2-12B8-4C4D-B267-8176F9336D42}"/>
    <cellStyle name="Std Input" xfId="3928" xr:uid="{C6FE4C01-B9EC-4B87-897E-BF2825E38B41}"/>
    <cellStyle name="Std Input 2" xfId="3929" xr:uid="{7F9C607C-7E98-42CE-9B8C-332F458FDFC3}"/>
    <cellStyle name="Std Input 3" xfId="3930" xr:uid="{0B1159B6-ED6E-4AF0-91A7-E34D5AC66E4B}"/>
    <cellStyle name="Std Number" xfId="3931" xr:uid="{AE6F676E-606B-4747-BA27-EFBE22314164}"/>
    <cellStyle name="Std Percent" xfId="3932" xr:uid="{569FCCE1-D280-4904-A9D3-89CFDAFD96A4}"/>
    <cellStyle name="Std Text" xfId="3933" xr:uid="{2F544C1E-E3DC-40AA-BE63-2A79D1F026BB}"/>
    <cellStyle name="Steves" xfId="3934" xr:uid="{2444A538-A378-4D30-B5AB-12DA88D9C391}"/>
    <cellStyle name="Steves 2" xfId="3935" xr:uid="{3A37B3F9-360D-4E95-897B-E2C3EF6FCA24}"/>
    <cellStyle name="Steves 2 2" xfId="3936" xr:uid="{1F42DAD1-9F7B-4CCB-81A0-92ECA8FB3213}"/>
    <cellStyle name="Steves 2 2 2" xfId="4834" xr:uid="{D065D795-7749-48F1-A8BA-C884FD01703A}"/>
    <cellStyle name="Steves 2 3" xfId="4833" xr:uid="{D86AF740-92B7-4C3A-8DC6-758582008B84}"/>
    <cellStyle name="Steves 3" xfId="3937" xr:uid="{969087C7-8248-4698-993B-4ECDA12026EC}"/>
    <cellStyle name="Steves 3 2" xfId="4835" xr:uid="{639C25A6-1E28-4E54-BB43-BE722193DC9B}"/>
    <cellStyle name="Steves 4" xfId="4832" xr:uid="{F180D509-95F8-4041-962A-9D83CD57E261}"/>
    <cellStyle name="Strange" xfId="3938" xr:uid="{8F4781E3-2889-4A0D-A42F-527AE790AF17}"/>
    <cellStyle name="Strange 2" xfId="3939" xr:uid="{97808E21-FAB2-45C0-809A-AFAD15136A45}"/>
    <cellStyle name="Strikethru" xfId="3940" xr:uid="{5537E9F5-0D66-4C1C-A716-0504D20540DD}"/>
    <cellStyle name="STYL0 - Style1" xfId="3941" xr:uid="{A085951E-2693-477A-947C-50A0B4D62FA9}"/>
    <cellStyle name="STYL1 - Style1" xfId="3942" xr:uid="{872420D4-07EF-41B6-BF6A-C7630F692B8A}"/>
    <cellStyle name="Style 1" xfId="2170" xr:uid="{00000000-0005-0000-0000-00007D080000}"/>
    <cellStyle name="Style 1 2" xfId="2171" xr:uid="{00000000-0005-0000-0000-00007E080000}"/>
    <cellStyle name="Style 1 2 2" xfId="3943" xr:uid="{79D37869-A90B-4183-AFBD-8AB6285CDDF6}"/>
    <cellStyle name="Style 1 3" xfId="2172" xr:uid="{00000000-0005-0000-0000-00007F080000}"/>
    <cellStyle name="Style 1 4" xfId="2173" xr:uid="{00000000-0005-0000-0000-000080080000}"/>
    <cellStyle name="Style 1 5" xfId="2174" xr:uid="{00000000-0005-0000-0000-000081080000}"/>
    <cellStyle name="Style 1_Kyrgsystan Importer PL" xfId="3944" xr:uid="{D924D5DC-2750-4EEC-93D9-CFFEBB35B696}"/>
    <cellStyle name="Style 10" xfId="3945" xr:uid="{AF00579B-0F3D-4860-8543-FF614E6A7F5B}"/>
    <cellStyle name="Style 10 2" xfId="3946" xr:uid="{010B0859-F5EA-49C2-90CB-EADEDF9C1C69}"/>
    <cellStyle name="Style 11" xfId="3947" xr:uid="{91426879-AEBD-4668-B533-11DDB5788CD1}"/>
    <cellStyle name="Style 11 2" xfId="3948" xr:uid="{C67BE6A3-2150-4A08-B02E-772380E7A8C6}"/>
    <cellStyle name="Style 12" xfId="3949" xr:uid="{2A0AD16B-E6B5-4D43-B315-061B55BD9E49}"/>
    <cellStyle name="Style 12 2" xfId="3950" xr:uid="{BB6553CA-FA5E-4461-BA32-55094AD40B0B}"/>
    <cellStyle name="Style 13" xfId="3951" xr:uid="{4EB56320-C124-4485-8676-1C1F961C7C78}"/>
    <cellStyle name="Style 13 2" xfId="3952" xr:uid="{6C1B6532-90B2-4E1B-8D20-FE7596B6CE89}"/>
    <cellStyle name="Style 14" xfId="3953" xr:uid="{2AF9929A-B599-44A1-AA3B-F985678479B5}"/>
    <cellStyle name="Style 14 2" xfId="3954" xr:uid="{988FB748-7454-42E9-A3CF-19D798642B0F}"/>
    <cellStyle name="Style 15" xfId="3955" xr:uid="{EFD120A4-C610-4C1A-87DD-F05D5E653344}"/>
    <cellStyle name="Style 15 2" xfId="3956" xr:uid="{2D2E4D64-880F-46D5-BD05-EBEDD0B804AF}"/>
    <cellStyle name="Style 16" xfId="3957" xr:uid="{31979B82-1606-48B0-ADAE-DDEF948E8EE4}"/>
    <cellStyle name="Style 16 2" xfId="3958" xr:uid="{F4E1D9FA-1E75-49EF-ADA7-79F710AC540A}"/>
    <cellStyle name="Style 17" xfId="3959" xr:uid="{AE3C56A1-EA58-4AA8-9E9A-757ADC3B5287}"/>
    <cellStyle name="Style 17 2" xfId="3960" xr:uid="{DDF85976-0ACB-4A89-9386-E26DBAB3EFDD}"/>
    <cellStyle name="Style 18" xfId="3961" xr:uid="{0FB7341D-2588-486C-9210-32FF5716207E}"/>
    <cellStyle name="Style 18 2" xfId="3962" xr:uid="{5D6E19C1-FFFB-4DF7-976E-F7998DF7825E}"/>
    <cellStyle name="Style 19" xfId="3963" xr:uid="{C3186F18-6373-4F8A-943C-6D85C0CD733B}"/>
    <cellStyle name="Style 19 2" xfId="3964" xr:uid="{574BA97C-73BB-4E46-B97A-B5E64A8A2565}"/>
    <cellStyle name="Style 2" xfId="3965" xr:uid="{C1662960-F6A9-405B-8EA2-7593733CCA32}"/>
    <cellStyle name="Style 2 2" xfId="3966" xr:uid="{0B5B7F50-131B-471F-B3C2-012D29DCBD09}"/>
    <cellStyle name="Style 2_Armenia_EApricing_020912" xfId="3967" xr:uid="{C8705BE4-734F-4AE1-A4F4-32BC1E2727D3}"/>
    <cellStyle name="Style 20" xfId="3968" xr:uid="{D6FAC89D-0A47-48DA-A2F8-F1864F93B634}"/>
    <cellStyle name="Style 20 2" xfId="3969" xr:uid="{A2E3E3F1-14AC-4A27-B0A8-DAF9EB64D162}"/>
    <cellStyle name="Style 21" xfId="3970" xr:uid="{B94E6C13-1ED4-418F-82D1-E2FA5454DF08}"/>
    <cellStyle name="Style 22" xfId="3971" xr:uid="{DE0A2A2A-E7CB-4C1E-A5E8-1484ED508B6C}"/>
    <cellStyle name="Style 23" xfId="3972" xr:uid="{070B2B71-3843-4A17-A8DA-BE31007FA9CA}"/>
    <cellStyle name="Style 23 2" xfId="3973" xr:uid="{12E9897C-07FB-46B9-A176-56115B7F8055}"/>
    <cellStyle name="Style 24" xfId="3974" xr:uid="{321D8263-4B54-4E27-888A-E1C868D4D77F}"/>
    <cellStyle name="Style 24 2" xfId="3975" xr:uid="{1ED58EDE-7DBD-440F-A2B1-7F64518EB5B5}"/>
    <cellStyle name="Style 25" xfId="3976" xr:uid="{B3D02667-FF4E-496D-A55B-B3D472EFAE3D}"/>
    <cellStyle name="Style 25 2" xfId="3977" xr:uid="{6D5F54F7-BF43-4FD3-A3D2-8753F579E600}"/>
    <cellStyle name="Style 26" xfId="3978" xr:uid="{522D44C2-281B-4CC9-964C-A703B08BB78B}"/>
    <cellStyle name="Style 27" xfId="3979" xr:uid="{E8F11E9F-122E-4A82-972E-0D80863F77E3}"/>
    <cellStyle name="Style 27 2" xfId="3980" xr:uid="{A317C78A-8F53-41D4-B23B-65EF39778695}"/>
    <cellStyle name="Style 28" xfId="3981" xr:uid="{650928CB-26C6-430E-97AD-295BFF415884}"/>
    <cellStyle name="Style 29" xfId="3982" xr:uid="{48ABAC18-9944-4F68-A2F7-B5B62B0F29B0}"/>
    <cellStyle name="Style 29 2" xfId="3983" xr:uid="{6B4CBFD1-3B02-4027-B899-6B60D30B0702}"/>
    <cellStyle name="Style 29_Armenia_EApricing_020912" xfId="3984" xr:uid="{06D3D5D6-6B1E-4D38-983E-C283393DD224}"/>
    <cellStyle name="Style 3" xfId="3985" xr:uid="{7B0453AD-FEB6-4737-AFCB-209F08A8B59E}"/>
    <cellStyle name="Style 3 2" xfId="3986" xr:uid="{6D3A4A2A-DDA5-4DE4-BCB8-1B351A724092}"/>
    <cellStyle name="Style 30" xfId="3987" xr:uid="{8E773475-77E9-401D-B70A-EB62474D0DA3}"/>
    <cellStyle name="Style 30 2" xfId="3988" xr:uid="{ECD5F425-52AF-4590-91D6-75909D136FA3}"/>
    <cellStyle name="Style 31" xfId="3989" xr:uid="{BF57E43B-9438-48E9-A4A7-AC10F8BA8C8F}"/>
    <cellStyle name="Style 31 2" xfId="3990" xr:uid="{AA4FE846-95FF-4999-B971-854836168F5E}"/>
    <cellStyle name="Style 32" xfId="3991" xr:uid="{EB236552-46D1-4299-A9DF-1C192440C75B}"/>
    <cellStyle name="Style 32 2" xfId="3992" xr:uid="{F5BDE2D0-45EA-4587-8864-38975F3A9823}"/>
    <cellStyle name="Style 33" xfId="3993" xr:uid="{4B62962C-B41A-413C-A691-4118C368810E}"/>
    <cellStyle name="Style 33 2" xfId="3994" xr:uid="{EC483222-47F1-4BA5-877A-EB7F2C2589F2}"/>
    <cellStyle name="Style 33_Armenia_EApricing_020912" xfId="3995" xr:uid="{D1388F0A-DDCE-4415-8046-C6C783F61605}"/>
    <cellStyle name="Style 34" xfId="3996" xr:uid="{011648DA-692C-4460-8FA7-40B843BD4007}"/>
    <cellStyle name="Style 34 2" xfId="3997" xr:uid="{4E89748B-038B-467D-A331-40DBFC0AB618}"/>
    <cellStyle name="Style 34_Armenia_EApricing_020912" xfId="3998" xr:uid="{4DECF169-009D-48E8-848F-792C38BAF854}"/>
    <cellStyle name="Style 35" xfId="3999" xr:uid="{5D93450E-076D-4B78-A3AD-AE7C16A98E83}"/>
    <cellStyle name="Style 35 2" xfId="4000" xr:uid="{8779F0C0-BDFD-4D33-B2CE-D75CF60C9671}"/>
    <cellStyle name="Style 35_Armenia_EApricing_020912" xfId="4001" xr:uid="{F3C14B32-71A3-4E14-8AD4-E79DBC24AC8E}"/>
    <cellStyle name="Style 36" xfId="4002" xr:uid="{1961369F-EBBF-49EB-947A-64F58E6F11DD}"/>
    <cellStyle name="Style 36 2" xfId="4003" xr:uid="{14144F6A-CBD0-4EE3-866A-ECE8D674D805}"/>
    <cellStyle name="Style 36_Armenia_EApricing_020912" xfId="4004" xr:uid="{11797184-5D17-4481-8270-5D3117C62BF8}"/>
    <cellStyle name="Style 37" xfId="4005" xr:uid="{A88EA7C9-DFEE-4D5E-BAEC-6312E4CCA54C}"/>
    <cellStyle name="Style 38" xfId="4006" xr:uid="{C9A93F65-C2E0-44DA-A209-B5F580E2A0B0}"/>
    <cellStyle name="Style 38 2" xfId="4007" xr:uid="{ED9C0052-1459-46C7-AE2F-F43FF2E51A38}"/>
    <cellStyle name="Style 38_Armenia_EApricing_020912" xfId="4008" xr:uid="{8C852F65-02C5-4B4A-96AE-BE5A093BD14E}"/>
    <cellStyle name="Style 39" xfId="4009" xr:uid="{5BB083FA-CBA2-4869-AD36-E8EF2AA29678}"/>
    <cellStyle name="Style 39 2" xfId="4010" xr:uid="{6B41327F-5D83-4EBB-93F0-B94DFE7E377E}"/>
    <cellStyle name="Style 39_Armenia_EApricing_020912" xfId="4011" xr:uid="{CA673A4A-D452-467C-A647-8FB28686DBAF}"/>
    <cellStyle name="Style 4" xfId="4012" xr:uid="{5990EA57-E80F-446D-A336-8A222975D28F}"/>
    <cellStyle name="Style 4 2" xfId="4013" xr:uid="{0C04AFC5-362E-4D09-B902-70E1A62BB069}"/>
    <cellStyle name="Style 40" xfId="4014" xr:uid="{4AB1D0B9-CAC3-47F0-9413-8E97D05BA2CB}"/>
    <cellStyle name="Style 41" xfId="4015" xr:uid="{86196119-EADA-47D1-9D3A-2B0ECDEF630D}"/>
    <cellStyle name="Style 42" xfId="4016" xr:uid="{16C08B48-7022-41EC-95DF-ABFE72155A79}"/>
    <cellStyle name="Style 42 2" xfId="4017" xr:uid="{91835262-26C6-41BB-BAEB-99840643A32D}"/>
    <cellStyle name="Style 42 2 2" xfId="4018" xr:uid="{B232C18A-88B3-4C48-81DE-910B69F0859F}"/>
    <cellStyle name="Style 42 3" xfId="4019" xr:uid="{21C3CA79-543F-4BC2-BE43-9E6CED1D03F8}"/>
    <cellStyle name="Style 43" xfId="4020" xr:uid="{6FDBC058-6A6E-4C6A-8739-328436170A3D}"/>
    <cellStyle name="Style 43 2" xfId="4021" xr:uid="{5DC95D0D-82C4-4F32-8ECB-8DD61A98AF3B}"/>
    <cellStyle name="Style 44" xfId="4022" xr:uid="{12886B97-CC3A-442F-8667-D7ED79338710}"/>
    <cellStyle name="Style 44 2" xfId="4023" xr:uid="{8BB0A366-A725-4BBA-95CF-F6B8D1FC3503}"/>
    <cellStyle name="Style 44 2 2" xfId="4024" xr:uid="{6EBEE46D-A41F-4376-A8BB-A47EC7DE8C69}"/>
    <cellStyle name="Style 44 3" xfId="4025" xr:uid="{9C6EE6FC-22B9-4069-8452-38EF35B678F0}"/>
    <cellStyle name="Style 45" xfId="4026" xr:uid="{67A82781-FEFC-4870-97DB-23F9428BE0FD}"/>
    <cellStyle name="Style 45 2" xfId="4027" xr:uid="{9A6FA241-6445-4DFA-864B-12BBF8FF7039}"/>
    <cellStyle name="Style 45_Armenia_EApricing_020912" xfId="4028" xr:uid="{FCC68335-ACC3-4641-B88C-4D5FBA78A79A}"/>
    <cellStyle name="Style 46" xfId="4029" xr:uid="{65965675-736D-4CAD-8CC5-CD349D7B694E}"/>
    <cellStyle name="Style 46 2" xfId="4030" xr:uid="{0DB5D767-91F8-451F-AC3C-C4800C8104C3}"/>
    <cellStyle name="Style 47" xfId="4031" xr:uid="{BE9D44E2-6DFF-479E-962A-CABB1AF82395}"/>
    <cellStyle name="Style 47 2" xfId="4032" xr:uid="{CB699356-538B-4A42-B901-7155ECCA23A8}"/>
    <cellStyle name="Style 48" xfId="4033" xr:uid="{7FF8D6FA-9182-4F25-B8B3-234FA7E73C19}"/>
    <cellStyle name="Style 48 2" xfId="4034" xr:uid="{3260D407-4704-468F-85CB-E709943D24ED}"/>
    <cellStyle name="Style 49" xfId="4035" xr:uid="{F3572638-F81F-4DAF-897F-EAB757E9E446}"/>
    <cellStyle name="Style 49 2" xfId="4036" xr:uid="{803BC3F8-2F1A-4C5C-99E1-626120EA83A7}"/>
    <cellStyle name="Style 5" xfId="4037" xr:uid="{E4DF5A74-A66A-4FDF-A458-200E8A7B28FB}"/>
    <cellStyle name="Style 5 2" xfId="4038" xr:uid="{9BA0D90B-3AF0-421D-9B9D-1D3ABD304194}"/>
    <cellStyle name="Style 50" xfId="4039" xr:uid="{81FE3AF1-4235-451C-B50D-ED731F6D7338}"/>
    <cellStyle name="Style 51" xfId="4040" xr:uid="{A4321A31-8BA1-4790-ACE1-93CFA85EC654}"/>
    <cellStyle name="Style 52" xfId="4041" xr:uid="{19CB85C6-096A-4CD1-99E3-55FB92A27CC5}"/>
    <cellStyle name="Style 52 2" xfId="4042" xr:uid="{65090292-4D33-43A8-B55D-0B833DDE6E31}"/>
    <cellStyle name="Style 53" xfId="4043" xr:uid="{06475205-40A4-44FD-99C4-8362EB6CD72F}"/>
    <cellStyle name="Style 53 2" xfId="4044" xr:uid="{F411271A-A68F-419A-8DC2-7637D5935931}"/>
    <cellStyle name="Style 54" xfId="4045" xr:uid="{B3D334D7-CB49-4ACB-B3E7-0886280CF270}"/>
    <cellStyle name="Style 54 2" xfId="4046" xr:uid="{CA6EFB9F-5E9B-4464-B449-353ECDDCF6A6}"/>
    <cellStyle name="Style 55" xfId="4047" xr:uid="{DE32CA35-29C3-4D26-9B22-6C24B864B9D9}"/>
    <cellStyle name="Style 55 2" xfId="4048" xr:uid="{073FCA9F-5FA0-4DAA-A7AB-364D20B27331}"/>
    <cellStyle name="Style 56" xfId="4049" xr:uid="{436C00D7-6C8D-4DC0-BB79-AFDF15BC9ED8}"/>
    <cellStyle name="Style 56 2" xfId="4050" xr:uid="{64EEFC3A-71A5-455B-8527-FA26A5821067}"/>
    <cellStyle name="Style 57" xfId="4051" xr:uid="{98C42EED-2387-4263-87DC-0B381CAEB496}"/>
    <cellStyle name="Style 58" xfId="4052" xr:uid="{1927FA5C-2EA9-4654-A49A-5DB568322B62}"/>
    <cellStyle name="Style 59" xfId="4053" xr:uid="{9D514F2E-0FBD-408B-9B42-5AC45C323B46}"/>
    <cellStyle name="Style 59 2" xfId="4054" xr:uid="{34A408C5-F8AC-42D2-99A6-328841D18E6A}"/>
    <cellStyle name="Style 6" xfId="4055" xr:uid="{B0A7F874-79F6-472D-9CA3-69BD9084645B}"/>
    <cellStyle name="Style 6 2" xfId="4056" xr:uid="{A6915641-C4AC-452C-9C54-88CF2B98F8FD}"/>
    <cellStyle name="Style 60" xfId="4057" xr:uid="{CD23A626-F38E-4DC9-ADC1-FD81EDEFDDBB}"/>
    <cellStyle name="Style 60 2" xfId="4058" xr:uid="{964252B8-6379-49B6-9A92-D27613084E19}"/>
    <cellStyle name="Style 7" xfId="4059" xr:uid="{D7BF2B6E-1F06-4C0C-9BA0-565642FC1AE8}"/>
    <cellStyle name="Style 7 2" xfId="4060" xr:uid="{6E14F17B-D7EE-43D2-8B3A-5F5F95A5FC9B}"/>
    <cellStyle name="Style 71" xfId="4061" xr:uid="{FCCC47BA-DA06-428D-8EBB-0DB629B34217}"/>
    <cellStyle name="Style 71 2" xfId="4062" xr:uid="{7B9CB79C-91DB-4FD3-9D02-17E85F8A3950}"/>
    <cellStyle name="Style 79" xfId="4063" xr:uid="{C8EFFD8D-C58C-4EFC-9FE3-2B4BCC2097D6}"/>
    <cellStyle name="Style 79 2" xfId="4064" xr:uid="{FE9DB926-9019-4B19-B432-21A418B16DEC}"/>
    <cellStyle name="Style 8" xfId="4065" xr:uid="{E8FE3219-F36B-4600-AB4B-08E5AADA8490}"/>
    <cellStyle name="Style 8 2" xfId="4066" xr:uid="{F637D58F-AEE8-4A89-ADB7-D65EF77185AA}"/>
    <cellStyle name="Style 85" xfId="4067" xr:uid="{7D57B321-FBB1-42B9-9532-ACB025349727}"/>
    <cellStyle name="Style 85 2" xfId="4068" xr:uid="{FA8C6786-2377-454A-BC0A-1CBE7FDAFD95}"/>
    <cellStyle name="Style 9" xfId="4069" xr:uid="{E5494016-C409-4B5C-8470-95A91BEAB410}"/>
    <cellStyle name="Style 9 2" xfId="4070" xr:uid="{8A47150F-AB01-450E-A055-675E17C5F006}"/>
    <cellStyle name="Style 91" xfId="4071" xr:uid="{39EF5462-E363-4C46-9DBB-C7B5F9926AE6}"/>
    <cellStyle name="Style 91 2" xfId="4072" xr:uid="{6C05D19E-0912-47A8-B134-AB839FC408D2}"/>
    <cellStyle name="STYLE1" xfId="4073" xr:uid="{E9C0C841-5F7B-427E-9484-F032F54E4F73}"/>
    <cellStyle name="STYLE1 2" xfId="4074" xr:uid="{1E83C1FA-0117-4D4D-A5C5-DFE39070285A}"/>
    <cellStyle name="STYLE1 2 2" xfId="4075" xr:uid="{313BB3FE-F715-4211-8D95-BE74B007ED92}"/>
    <cellStyle name="STYLE1_DSR Monthly 2012" xfId="4076" xr:uid="{14BBB7B8-9ACB-4EC8-B54D-02D65530B118}"/>
    <cellStyle name="STYLE2" xfId="4077" xr:uid="{52DA33B6-AC34-43A3-BAB7-CD3DECB9EAA6}"/>
    <cellStyle name="STYLE2 2" xfId="4078" xr:uid="{0AB32604-D61C-4054-A109-4F3617EC9A34}"/>
    <cellStyle name="STYLE2 2 2" xfId="4079" xr:uid="{79E44E02-849A-4404-B052-13AC3B49DF00}"/>
    <cellStyle name="STYLE2_2010-5 Year VPs by Market-Working File 2010-05-12" xfId="4080" xr:uid="{A0A3F04E-3C2D-4B31-9BC6-8337152D64B8}"/>
    <cellStyle name="STYLE3" xfId="4081" xr:uid="{C9C08072-888F-4FDC-A9DE-6E89FBCDDE83}"/>
    <cellStyle name="STYLE3 2" xfId="4082" xr:uid="{7A0D1143-5B21-4F58-9926-E0FB8A4F1512}"/>
    <cellStyle name="STYLE3 2 2" xfId="4083" xr:uid="{31844341-9953-48AA-A7C7-274AF6DCC675}"/>
    <cellStyle name="STYLE3_2010-5 Year VPs by Market-Working File 2010-05-12" xfId="4084" xr:uid="{5869E8E0-677A-4879-A1C4-DBD9E90C1E9C}"/>
    <cellStyle name="STYLE4" xfId="4085" xr:uid="{F88864D5-80D3-4FE1-83B7-DA3B4326BAA1}"/>
    <cellStyle name="STYLE5" xfId="4086" xr:uid="{A24C9B31-A8DF-42DC-88F4-065EC0C96166}"/>
    <cellStyle name="STYLE5 2" xfId="4087" xr:uid="{DD6A3371-A0C1-4355-842D-591F01790943}"/>
    <cellStyle name="STYLE5 2 2" xfId="4088" xr:uid="{3C7CF10D-20B0-4290-B77C-669D1768272B}"/>
    <cellStyle name="STYLE5_2010-5 Year VPs by Market-Working File 2010-05-12" xfId="4089" xr:uid="{5C92CE32-EB8E-477C-8233-14177CEB60FE}"/>
    <cellStyle name="STYLE6" xfId="4090" xr:uid="{F688D052-BE19-46D5-9E99-37829A6A9D44}"/>
    <cellStyle name="STYLE7" xfId="4091" xr:uid="{E5259E65-70BC-4B45-A159-67E5C1A84460}"/>
    <cellStyle name="Subhead" xfId="4092" xr:uid="{9FD01FFF-49F2-473B-8199-24CD9557F609}"/>
    <cellStyle name="Sub-Heading" xfId="4093" xr:uid="{12915EA6-0AF2-4EBB-9D08-211C6D3628C2}"/>
    <cellStyle name="Subscribers" xfId="4094" xr:uid="{56B4BC19-FC05-437C-BE90-55E9BD8C5EA2}"/>
    <cellStyle name="SubScript" xfId="4095" xr:uid="{3573A15E-048B-4849-8366-32BEF4D75524}"/>
    <cellStyle name="subt1" xfId="4096" xr:uid="{9055D3F2-BAC4-4228-980F-0E956EAD4F6B}"/>
    <cellStyle name="subt1 2" xfId="4097" xr:uid="{A49DFA68-4E9A-4688-BC19-B78E4EA30CCE}"/>
    <cellStyle name="subt1 2 2" xfId="4098" xr:uid="{7AAAE014-E0DC-432A-B3A3-11DE50E06D2D}"/>
    <cellStyle name="subt1 3" xfId="4099" xr:uid="{655F8F96-40E1-4A12-979A-1E24E792D180}"/>
    <cellStyle name="Subtotal" xfId="4100" xr:uid="{A9CAFE55-78B5-4A9C-AF0A-931BCB997576}"/>
    <cellStyle name="Summary" xfId="4101" xr:uid="{1921A2F5-45DA-49AA-83EF-F286F03A55EF}"/>
    <cellStyle name="SuperScript" xfId="4102" xr:uid="{0317A0BD-3987-44D0-9CEC-B024530EDC32}"/>
    <cellStyle name="t" xfId="4103" xr:uid="{58780269-C983-498D-9EA3-5D4F0703EE7A}"/>
    <cellStyle name="t_2007_5YrFcst_AM v34 (Country SG&amp;A Update and Financial Back Up)" xfId="4104" xr:uid="{14BCC33E-6623-4F5C-AE4C-4D3E78BBA179}"/>
    <cellStyle name="t_2007_5YrFcst_AM v38" xfId="4105" xr:uid="{15D5B934-7181-4987-A4A5-CA1D92268E65}"/>
    <cellStyle name="t_2007_5YrFcst_AM v41" xfId="4106" xr:uid="{B06B3771-BD8A-4FEA-BFB0-ECA5B88346E5}"/>
    <cellStyle name="t_2007_5YrFcst_AM v41 (Final 20070823 BOD mtg)" xfId="4107" xr:uid="{01F07FE1-ABBB-467B-8ECD-1C96D7785AD6}"/>
    <cellStyle name="t_2007_5YrFcst_Oct07BOD v42" xfId="4108" xr:uid="{7EC7CCB7-93DB-4EF9-824C-0F3ECC31A464}"/>
    <cellStyle name="t_2007_5YrFcst_Oct07BOD v42 (Capex Schedule v2)" xfId="4109" xr:uid="{B4195D4A-ECB9-4B11-9511-FD3A389E5D8A}"/>
    <cellStyle name="t_2007_5YrFcst_Oct07BOD v46 (Old Fcst)" xfId="4110" xr:uid="{AC09948B-BA8B-4EF9-A41B-CA583F3B8C7F}"/>
    <cellStyle name="t_324470_2" xfId="4111" xr:uid="{ED0F4DD7-D6FC-45CB-956D-C4EEC7EBBF17}"/>
    <cellStyle name="t_324470_2_Armenia proposed DS Price-list and Filuet prices19 Dec 2011" xfId="4112" xr:uid="{261BCBDA-C3B9-4FBC-ABEF-F05B2B87B720}"/>
    <cellStyle name="t_324470_2_KYRG NIP Pricing proposal v2" xfId="4113" xr:uid="{39138A94-7B5D-4BCF-AD9A-083E84FE5FAC}"/>
    <cellStyle name="t_324470_2_Kyrgsystan Importer PL" xfId="4114" xr:uid="{DC97D8E2-BD0F-4D70-85D1-1F1657369521}"/>
    <cellStyle name="t_324470_2_Kyrgyzstan PAR RSM v.5" xfId="4115" xr:uid="{2E916942-4E2D-466C-847C-F80A805BF2B5}"/>
    <cellStyle name="t_324470_2_Mongolia Pricing comparision_v3_AQ 3%  6%" xfId="4116" xr:uid="{5D277FCA-1B73-41BE-B4F0-3573406CC8CD}"/>
    <cellStyle name="t_324470_2_Mongolia Pricing comparision_v3_AQ 3%  6% 2" xfId="4117" xr:uid="{031B3B32-0023-4BAA-B75F-CC62EA500DFF}"/>
    <cellStyle name="t_324470_2_Mongolia_Pricing_v2_mail" xfId="4118" xr:uid="{D854EC3B-1D2E-43A2-AE90-2AE7A64AD550}"/>
    <cellStyle name="t_324470_2_Mongolia_Pricing_v2_mail 2" xfId="4119" xr:uid="{CA94D3E3-D219-416A-BCF6-B3C98979A5EB}"/>
    <cellStyle name="t_324470_2_Xl0000044" xfId="4120" xr:uid="{6B9F1E26-6631-4963-B208-B5C325FFCD0B}"/>
    <cellStyle name="t_5293350_1" xfId="4121" xr:uid="{CB3624E8-5257-4F00-9C82-B9ECE3774CF1}"/>
    <cellStyle name="t_Armenia proposed DS Price-list and Filuet prices19 Dec 2011" xfId="4122" xr:uid="{76A416E1-6F32-413A-AAC9-058C84690F44}"/>
    <cellStyle name="t_Backup Financials" xfId="4123" xr:uid="{32179BAB-DFCC-435A-A30D-BDE07D91206D}"/>
    <cellStyle name="t_KYRG NIP Pricing proposal v2" xfId="4124" xr:uid="{C41AB651-57E4-4B8D-A5CC-5480440BB966}"/>
    <cellStyle name="t_Kyrgsystan Importer PL" xfId="4125" xr:uid="{AF21C0E2-D5D5-408C-94CF-530AE4876743}"/>
    <cellStyle name="t_Kyrgyzstan PAR RSM v.5" xfId="4126" xr:uid="{146F1C8C-5461-4BDB-B9CB-70A6DB2EF1BE}"/>
    <cellStyle name="t_Mongolia Pricing comparision_v3_AQ 3%  6%" xfId="4127" xr:uid="{B5ABBB09-035C-4C5A-9718-26F0C95D4EAD}"/>
    <cellStyle name="t_Mongolia Pricing comparision_v3_AQ 3%  6% 2" xfId="4128" xr:uid="{717C5C2E-D083-41AE-A50B-3ABCA7EF0687}"/>
    <cellStyle name="t_Mongolia_Pricing_v2_mail" xfId="4129" xr:uid="{46E4BBF7-2709-4D3F-9E45-D40CAD928123}"/>
    <cellStyle name="t_Mongolia_Pricing_v2_mail 2" xfId="4130" xr:uid="{D12E7293-E409-434B-937C-9D450EAB3E4F}"/>
    <cellStyle name="t_Scratch" xfId="4131" xr:uid="{1A633232-CA80-466B-8DCA-F2C9C7A91EC5}"/>
    <cellStyle name="t_Scratch_Armenia proposed DS Price-list and Filuet prices19 Dec 2011" xfId="4132" xr:uid="{8BCB788C-3BCD-4531-8B8E-8C5951A97988}"/>
    <cellStyle name="t_Scratch_KYRG NIP Pricing proposal v2" xfId="4133" xr:uid="{8BF0AF3E-99BE-42C9-ADC1-BDF4D47599DA}"/>
    <cellStyle name="t_Scratch_Kyrgsystan Importer PL" xfId="4134" xr:uid="{F771F32C-0AE6-45F7-871E-EAC0A01F9F1E}"/>
    <cellStyle name="t_Scratch_Kyrgyzstan PAR RSM v.5" xfId="4135" xr:uid="{F3788E33-1E0B-4B1A-BE81-85B4350663B1}"/>
    <cellStyle name="t_Scratch_Mongolia Pricing comparision_v3_AQ 3%  6%" xfId="4136" xr:uid="{725AE19A-E620-4749-A39A-AA96F595BE86}"/>
    <cellStyle name="t_Scratch_Mongolia Pricing comparision_v3_AQ 3%  6% 2" xfId="4137" xr:uid="{8DB6BFF2-5A73-4487-82E7-63F1B88D153D}"/>
    <cellStyle name="t_Scratch_Mongolia_Pricing_v2_mail" xfId="4138" xr:uid="{2291DE27-2A31-4884-B27A-CC8AC6D899B0}"/>
    <cellStyle name="t_Scratch_Mongolia_Pricing_v2_mail 2" xfId="4139" xr:uid="{CE875764-C5D6-465B-A319-2754824CF4C1}"/>
    <cellStyle name="t_Scratch_Xl0000044" xfId="4140" xr:uid="{628B3DBD-0EFD-40CA-B0B0-73C1C4DDB00D}"/>
    <cellStyle name="t_Viacom Profile" xfId="4141" xr:uid="{F9F97B75-2E53-414D-9615-7C54E4871C46}"/>
    <cellStyle name="t_Viacom Profile_Armenia proposed DS Price-list and Filuet prices19 Dec 2011" xfId="4142" xr:uid="{FAB05D33-3BAA-49B0-BC55-9226875DEC10}"/>
    <cellStyle name="t_Viacom Profile_KYRG NIP Pricing proposal v2" xfId="4143" xr:uid="{18A7DDFA-8F54-4BC5-A417-8D58388A72D3}"/>
    <cellStyle name="t_Viacom Profile_Kyrgsystan Importer PL" xfId="4144" xr:uid="{10E151DB-7BF7-4BF8-AD90-115E63E623EB}"/>
    <cellStyle name="t_Viacom Profile_Kyrgyzstan PAR RSM v.5" xfId="4145" xr:uid="{51F88238-2005-486B-B9DE-3FDE63E5BEB0}"/>
    <cellStyle name="t_Viacom Profile_Mongolia Pricing comparision_v3_AQ 3%  6%" xfId="4146" xr:uid="{0C408E3B-635F-4052-8A86-12D2938A4BAD}"/>
    <cellStyle name="t_Viacom Profile_Mongolia Pricing comparision_v3_AQ 3%  6% 2" xfId="4147" xr:uid="{986DF2AD-E9CC-41FE-9DC3-E83E5E7A400C}"/>
    <cellStyle name="t_Viacom Profile_Mongolia_Pricing_v2_mail" xfId="4148" xr:uid="{4CD5E1FF-704B-45A9-BC14-865608E9767A}"/>
    <cellStyle name="t_Viacom Profile_Mongolia_Pricing_v2_mail 2" xfId="4149" xr:uid="{CC488507-1E64-4728-AA81-F1E00997CF03}"/>
    <cellStyle name="t_Viacom Profile_Xl0000044" xfId="4150" xr:uid="{1489BBA5-D2BC-45B8-B25A-4E0DD8692480}"/>
    <cellStyle name="t_Xl0000044" xfId="4151" xr:uid="{55E85B74-8BC4-4D2F-A14E-68F101BB283C}"/>
    <cellStyle name="T0" xfId="4152" xr:uid="{60952EC2-3EA2-4FAC-96BB-E01F0F56F7A4}"/>
    <cellStyle name="T0 2" xfId="4153" xr:uid="{6F35F761-2EF6-496D-AE1C-A43A961333E0}"/>
    <cellStyle name="T1" xfId="4154" xr:uid="{955DEF71-6BFA-42A6-9B66-5083A5DBCED4}"/>
    <cellStyle name="T2" xfId="4155" xr:uid="{1B7F0379-1A94-4360-9234-CD169DCD0895}"/>
    <cellStyle name="T2 2" xfId="4156" xr:uid="{6CCBDD5A-3D15-4E80-B90E-A6AEF7AEB0C6}"/>
    <cellStyle name="T3" xfId="4157" xr:uid="{8E9278CD-A44F-4598-9201-C06FCDF644A5}"/>
    <cellStyle name="T3 2" xfId="4158" xr:uid="{656CEB79-648C-435B-A3CF-54F54C2BA98F}"/>
    <cellStyle name="Table" xfId="4159" xr:uid="{C2EA65BE-75B2-463B-BEA4-0966588A7D8A}"/>
    <cellStyle name="Table 2" xfId="4160" xr:uid="{0692F01D-DACE-45BA-877F-08219E46BE9C}"/>
    <cellStyle name="Table 2 2" xfId="4161" xr:uid="{19CD2F22-ADF2-4220-A8E0-15DDC60142F5}"/>
    <cellStyle name="Table 2 2 2" xfId="4838" xr:uid="{2DCB1E49-DE66-4E59-A950-9ABE31A5D034}"/>
    <cellStyle name="Table 2 3" xfId="4162" xr:uid="{65B6FB6E-E746-4492-B0FC-14C871320584}"/>
    <cellStyle name="Table 2 3 2" xfId="4839" xr:uid="{1C0DFC4F-E403-40BA-A9FE-44C5F519A0A5}"/>
    <cellStyle name="Table 2 4" xfId="4837" xr:uid="{C306A886-382B-47C9-BD22-2EABDA697A7B}"/>
    <cellStyle name="Table 3" xfId="4163" xr:uid="{15971AC8-CA13-4290-8CD4-01CEF7192572}"/>
    <cellStyle name="Table 3 2" xfId="4840" xr:uid="{DD6F2FA5-45EF-4311-907B-3F50085247BE}"/>
    <cellStyle name="Table 4" xfId="4164" xr:uid="{B6253C89-505D-48D3-90D7-DE632189E766}"/>
    <cellStyle name="Table 4 2" xfId="4841" xr:uid="{3C16C15B-8818-4EBE-8C60-ED2F7AB055B3}"/>
    <cellStyle name="Table 5" xfId="4836" xr:uid="{0BFF7ED6-57FD-4006-9016-EEE2514EEB55}"/>
    <cellStyle name="Table Col Head" xfId="4165" xr:uid="{358BFD47-9AE4-44CF-831F-8F0F6999B2F2}"/>
    <cellStyle name="table column heading" xfId="4166" xr:uid="{1EA86311-D32B-47BB-B768-2BB11885B5B1}"/>
    <cellStyle name="Table Head" xfId="4167" xr:uid="{44620766-46D0-4B53-95C5-BB3E9AC00589}"/>
    <cellStyle name="Table Head Aligned" xfId="4168" xr:uid="{9FB70485-680C-4E86-BD2D-425D6C2C2121}"/>
    <cellStyle name="Table Head Aligned 2" xfId="4169" xr:uid="{71AC22CF-8CFE-468B-A1BD-5AB011D5D8E5}"/>
    <cellStyle name="Table Head Aligned 2 2" xfId="4843" xr:uid="{0B9AD027-C2BB-4F9C-8AAB-F8F61A7E8F9E}"/>
    <cellStyle name="Table Head Aligned 3" xfId="4842" xr:uid="{1D9D3D5A-C368-489D-99E0-BA51B528175A}"/>
    <cellStyle name="Table Head Blue" xfId="4170" xr:uid="{F9ABF932-C6E9-496F-A839-6BC2B7AC4A17}"/>
    <cellStyle name="Table Head Green" xfId="4171" xr:uid="{375EFD81-89C0-4E04-A8D5-37602851B9CD}"/>
    <cellStyle name="Table Head Green 2" xfId="4172" xr:uid="{EA161020-ED4D-421E-8C36-C38FD7D9E338}"/>
    <cellStyle name="Table Head Green 2 2" xfId="4845" xr:uid="{99A2EDC0-8E96-472A-A84A-92CCCB3B4C57}"/>
    <cellStyle name="Table Head Green 3" xfId="4844" xr:uid="{F09BF1C3-1459-42EA-9898-B62A5C6CAA73}"/>
    <cellStyle name="Table Head_2007_5YrFcst_AM v40" xfId="4173" xr:uid="{72B61086-2FDC-4D22-B0B8-E1BED41341EB}"/>
    <cellStyle name="Table Sub Head" xfId="4174" xr:uid="{5D1822BC-3E14-4E87-A321-AC06CF4297F7}"/>
    <cellStyle name="Table Sub Heading" xfId="4175" xr:uid="{8DEFDD81-30D9-4D01-AADF-DEBF7EA211B8}"/>
    <cellStyle name="Table Text" xfId="4176" xr:uid="{A4AA9882-73AD-4BAA-8AC2-1FF0BA09669F}"/>
    <cellStyle name="Table Tile" xfId="4177" xr:uid="{95F6279E-9179-4687-942E-B58062D2AA91}"/>
    <cellStyle name="Table Titel" xfId="4178" xr:uid="{3EAD05BF-5B7D-4007-8C7C-642FFCB4C234}"/>
    <cellStyle name="Table Title" xfId="4179" xr:uid="{B3E3C9A6-F3A1-4B2A-B5DE-29ADE639B4F4}"/>
    <cellStyle name="Table Units" xfId="4180" xr:uid="{E991FE15-0B1A-423D-B5C2-E72EBAE68962}"/>
    <cellStyle name="Table Units 2" xfId="4181" xr:uid="{9FB94DA2-92B3-4080-AF30-8AD351598ACB}"/>
    <cellStyle name="Table_Armenia proposed DS Price-list and Filuet prices19 Dec 2011" xfId="4182" xr:uid="{3A682E91-A60A-4E64-B48B-3FB4C2479DD9}"/>
    <cellStyle name="TableBase" xfId="4183" xr:uid="{AC730115-D921-4508-8E64-3F04A006670D}"/>
    <cellStyle name="TableBase 2" xfId="4184" xr:uid="{63D227BF-C608-4ABB-ACD8-8298DC76B5B0}"/>
    <cellStyle name="TableColumnHeading" xfId="4185" xr:uid="{E227FB1C-7D84-4B15-9804-5DF78AC6F0C1}"/>
    <cellStyle name="TableHead" xfId="4186" xr:uid="{3C0B352F-26DB-449C-A389-D66E5D0C46BE}"/>
    <cellStyle name="TableSubTitleItalic" xfId="4187" xr:uid="{118E1EAC-6EA0-4100-A268-6A41CF8F9E7B}"/>
    <cellStyle name="TableText" xfId="4188" xr:uid="{1BFA369D-9427-4D8A-A20F-4031D688BBD5}"/>
    <cellStyle name="TableTitle" xfId="4189" xr:uid="{00AF86BB-16CD-4CB5-BC25-4765267FA057}"/>
    <cellStyle name="Test [green]" xfId="4190" xr:uid="{29EC2EEE-22F2-4BA6-94E4-ED50A435D39B}"/>
    <cellStyle name="Test [green] 2" xfId="4191" xr:uid="{9BEC8AC1-B462-4278-A2BD-6B7C8336B4E0}"/>
    <cellStyle name="Testo avviso" xfId="4192" xr:uid="{F3C3A6B7-E256-4C74-9780-8B3BC91BD20F}"/>
    <cellStyle name="Testo descrittivo" xfId="4193" xr:uid="{2E75AEE7-BE82-4E05-B100-3347ECA44FFD}"/>
    <cellStyle name="text" xfId="2175" xr:uid="{00000000-0005-0000-0000-000082080000}"/>
    <cellStyle name="Text [Bullet]" xfId="4194" xr:uid="{63D7F7E9-E1B6-48A0-9AB2-4026E5288005}"/>
    <cellStyle name="Text [Bullet] 2" xfId="4195" xr:uid="{9A7FC44B-9F93-4191-881D-9B4A6DB8F394}"/>
    <cellStyle name="Text [Dash]" xfId="4196" xr:uid="{8A269C20-D902-4793-BF5C-21A77131DB13}"/>
    <cellStyle name="Text [Dash] 2" xfId="4197" xr:uid="{0823C034-BFE2-452F-AEB4-C6577FBE21DE}"/>
    <cellStyle name="Text [Em-Dash]" xfId="4198" xr:uid="{FB6FEB6E-2FC5-46CC-8ADC-E0B2F800FBC6}"/>
    <cellStyle name="Text [Em-Dash] 2" xfId="4199" xr:uid="{AA012793-E7B0-4D6A-AB4B-151661ACEA41}"/>
    <cellStyle name="Text 1" xfId="4200" xr:uid="{7B27B2CF-FD6B-42EE-BD13-D2BC9D0EA4EE}"/>
    <cellStyle name="Text 1 2" xfId="4201" xr:uid="{9D77DA4C-B72B-4488-90B4-85863B9A86A1}"/>
    <cellStyle name="Text 1_Armenia_EApricing_020912" xfId="4202" xr:uid="{620559D1-E736-43FF-9759-1F9B26D6630D}"/>
    <cellStyle name="text 10" xfId="4203" xr:uid="{58339C6D-CD89-4351-9500-65EAB707D3AD}"/>
    <cellStyle name="text 2" xfId="2176" xr:uid="{00000000-0005-0000-0000-000083080000}"/>
    <cellStyle name="text 3" xfId="2177" xr:uid="{00000000-0005-0000-0000-000084080000}"/>
    <cellStyle name="text 3 2" xfId="2178" xr:uid="{00000000-0005-0000-0000-000085080000}"/>
    <cellStyle name="text 4" xfId="2179" xr:uid="{00000000-0005-0000-0000-000086080000}"/>
    <cellStyle name="text 5" xfId="4204" xr:uid="{A82160B6-109E-49DC-ADBA-B15BF70DD242}"/>
    <cellStyle name="text 6" xfId="4205" xr:uid="{26E917B8-723F-44DD-9934-8DAADC5BD8C8}"/>
    <cellStyle name="text 7" xfId="4206" xr:uid="{F5C94B42-FAF4-4315-A485-047585FE0185}"/>
    <cellStyle name="Text 8" xfId="4207" xr:uid="{FC7A676D-63DD-4E63-B1C4-7659BD5247C0}"/>
    <cellStyle name="text 9" xfId="4846" xr:uid="{BE582742-6B96-4B9B-AA1A-CDA913989494}"/>
    <cellStyle name="Text Head 1" xfId="4208" xr:uid="{0BC30E48-E9C0-49AE-BE54-CBE5E602DA3B}"/>
    <cellStyle name="Text Head 1 2" xfId="4209" xr:uid="{BE722759-AA2C-4151-8E56-74ADA45B4093}"/>
    <cellStyle name="Text Head 1_Armenia_EApricing_020912" xfId="4210" xr:uid="{282EE8FF-C0F4-4002-9AF1-2CB24545F202}"/>
    <cellStyle name="Text Indent A" xfId="4211" xr:uid="{AB047D8C-88E9-44CF-AE82-B3D69EAB37E3}"/>
    <cellStyle name="Text Indent A 2" xfId="4212" xr:uid="{7DF1F2B6-C519-4B33-9C51-8B124298AB4C}"/>
    <cellStyle name="Text Indent B" xfId="4213" xr:uid="{71ACFA8C-8973-467E-99BA-EAC5A468AC42}"/>
    <cellStyle name="Text Indent B 2" xfId="4214" xr:uid="{82AAFDE6-4A6A-48BB-BB90-6BC9FD990F46}"/>
    <cellStyle name="Text Indent B_Armenia_EApricing_020912" xfId="4215" xr:uid="{445D209A-017C-4493-8664-ABF07DF44570}"/>
    <cellStyle name="Text Indent C" xfId="4216" xr:uid="{1CABCC6B-B824-4D64-99AF-762D283D4EA4}"/>
    <cellStyle name="Text Indent C 2" xfId="4217" xr:uid="{4260D361-49AE-4C9E-9C12-B259A35F5282}"/>
    <cellStyle name="Text Indent C_Armenia_EApricing_020912" xfId="4218" xr:uid="{F2380DA2-D289-4A1F-BBC5-AB4690E0A131}"/>
    <cellStyle name="Text_2007_5YrFcst_Mar 08 v47_vBB" xfId="4219" xr:uid="{24843365-21E9-4AF1-B95E-03F79116B565}"/>
    <cellStyle name="TextBold" xfId="4220" xr:uid="{94D082A6-895C-4A41-9F6E-B46691FD5E51}"/>
    <cellStyle name="TextBold 2" xfId="4221" xr:uid="{DFE88DAF-1163-429B-B6A8-AFC6EFFF1BE8}"/>
    <cellStyle name="TextDys0" xfId="4222" xr:uid="{ABC019B2-A53F-49A9-B9BD-476D8AF257B4}"/>
    <cellStyle name="TextDys1" xfId="4223" xr:uid="{31649A01-D086-4ED3-A0B0-538ECEE2F7B4}"/>
    <cellStyle name="TextItalic" xfId="4224" xr:uid="{7A26E1CE-B1A6-4DD8-8641-DE8B0C591008}"/>
    <cellStyle name="TextNormal" xfId="4225" xr:uid="{84570A73-B43A-4A98-AA45-8AD92F53FFFA}"/>
    <cellStyle name="TextNormal 2" xfId="4226" xr:uid="{BCF579CD-E133-4565-A5C1-08EA47A5E580}"/>
    <cellStyle name="Texto de advertencia" xfId="2180" xr:uid="{00000000-0005-0000-0000-000087080000}"/>
    <cellStyle name="Texto de Aviso" xfId="2181" xr:uid="{00000000-0005-0000-0000-000088080000}"/>
    <cellStyle name="Texto explicativo" xfId="2182" xr:uid="{00000000-0005-0000-0000-000089080000}"/>
    <cellStyle name="TextYrs0" xfId="4227" xr:uid="{9999D22C-3B9A-47B5-84E0-E4A87E1738C2}"/>
    <cellStyle name="TextYrs1" xfId="4228" xr:uid="{D7FA23D9-F7F3-4D09-9B99-AF9A3643C5B1}"/>
    <cellStyle name="TFCF" xfId="4229" xr:uid="{2F961E06-0D21-4827-B7DA-B56FD0A13BBB}"/>
    <cellStyle name="thenums" xfId="4230" xr:uid="{688B1D54-2C1B-4D0D-B4B0-36D5410C8F32}"/>
    <cellStyle name="thenums 2" xfId="4231" xr:uid="{C9D1E736-FAEA-41A2-BC24-8EA2EC775E31}"/>
    <cellStyle name="thenums 2 2" xfId="4232" xr:uid="{DD0FAEA0-8139-4030-AEF5-DA119CAA6CE8}"/>
    <cellStyle name="thenums 2 2 2" xfId="4849" xr:uid="{B76CDD49-6F3F-48EC-BCE5-7AF48EFBE4AB}"/>
    <cellStyle name="thenums 2 3" xfId="4848" xr:uid="{674E4A2A-17B5-466D-A860-43A18E7B500E}"/>
    <cellStyle name="thenums 3" xfId="4233" xr:uid="{8A402B55-52A7-4B4D-8A17-FF27AA56E5C4}"/>
    <cellStyle name="thenums 3 2" xfId="4850" xr:uid="{DC1D03FE-9A29-4DD2-9825-5DD0EA95C377}"/>
    <cellStyle name="thenums 4" xfId="4847" xr:uid="{CC01B8CC-22BC-49F1-B7CA-38E661429C5F}"/>
    <cellStyle name="threedec" xfId="4234" xr:uid="{3D02BE68-CDAD-4A1B-A47D-BD58C0BBB0B1}"/>
    <cellStyle name="threedec 2" xfId="4235" xr:uid="{837399C4-5638-4D20-8490-2ED5E33E49CB}"/>
    <cellStyle name="Tickmark" xfId="4236" xr:uid="{19F537D7-2FFB-40DA-8986-C34C50862D5A}"/>
    <cellStyle name="Time" xfId="4237" xr:uid="{A6758D31-DC16-4FDF-A824-8E73B27957FC}"/>
    <cellStyle name="Times" xfId="4238" xr:uid="{5C26CF2F-66BB-4617-9C02-4A0A04740212}"/>
    <cellStyle name="Times [1]" xfId="4239" xr:uid="{2190605F-3B1F-43A2-8D47-C8CDD5EFAAEE}"/>
    <cellStyle name="Times [1] 2" xfId="4240" xr:uid="{B8E74B30-C532-4F19-A663-5E809816F28C}"/>
    <cellStyle name="Times [2]" xfId="4241" xr:uid="{7DCB31A8-8EFA-4B9D-B098-6306D1B1F1F8}"/>
    <cellStyle name="Times [2] 2" xfId="4242" xr:uid="{61B80644-09CF-4729-9FD5-B23A6C39E390}"/>
    <cellStyle name="Times 10" xfId="4243" xr:uid="{DC6974A6-674B-4761-8751-7E7964B82884}"/>
    <cellStyle name="Times 12" xfId="4244" xr:uid="{6B2B58E2-237F-40B8-9179-36FD5F023B00}"/>
    <cellStyle name="Times 2" xfId="4245" xr:uid="{00740C12-661B-4B66-8DF3-108AB14DD823}"/>
    <cellStyle name="Times 3" xfId="4246" xr:uid="{7000D628-9913-4FF5-974A-D0D386E8C96B}"/>
    <cellStyle name="Times 4" xfId="4247" xr:uid="{CB400BFB-ED19-48BE-971B-5FC7A47DDA51}"/>
    <cellStyle name="TIMES 9" xfId="4248" xr:uid="{214782C0-B387-429D-8885-83589879A76C}"/>
    <cellStyle name="Times New Roman" xfId="4249" xr:uid="{FABE84AF-FFE7-430F-A751-073CF7205EF1}"/>
    <cellStyle name="TIMES NEW ROMAN14, BOLD" xfId="4250" xr:uid="{1DDE4394-E68F-4409-B86F-6FDD587BFBD3}"/>
    <cellStyle name="Times_2007_5YrFcst_AM v40" xfId="4251" xr:uid="{A42D2004-38D6-4D43-BDC0-DE09642CC934}"/>
    <cellStyle name="Tina" xfId="4252" xr:uid="{A0B829CF-9C32-48D7-978B-4FA883C2B64E}"/>
    <cellStyle name="Title  - Style1" xfId="4253" xr:uid="{7E4132BE-D17C-4717-AE23-BA9C67F3E659}"/>
    <cellStyle name="Title - Style1" xfId="4254" xr:uid="{AEC0B9CA-0520-491E-9816-CDE8003ED8F4}"/>
    <cellStyle name="Title - Style4" xfId="4255" xr:uid="{B35E17EE-3F3F-4EC1-9E90-1810CABF9A2C}"/>
    <cellStyle name="Title - Style4 2" xfId="4256" xr:uid="{CAC73E74-66CD-4C59-AF92-E1669EBB48A8}"/>
    <cellStyle name="Title - Style4_Armenia_EApricing_020912" xfId="4257" xr:uid="{3B3F34C3-AF56-42B0-BE26-E82A043A001F}"/>
    <cellStyle name="Title 2" xfId="2183" xr:uid="{00000000-0005-0000-0000-00008A080000}"/>
    <cellStyle name="Title 2 2" xfId="2184" xr:uid="{00000000-0005-0000-0000-00008B080000}"/>
    <cellStyle name="Title 3" xfId="2185" xr:uid="{00000000-0005-0000-0000-00008C080000}"/>
    <cellStyle name="Title1" xfId="4258" xr:uid="{899B13B6-349B-4539-B7D0-5B944C715931}"/>
    <cellStyle name="Title10" xfId="4259" xr:uid="{19E7F6C1-B5D2-41A1-AEFE-9852B0E468ED}"/>
    <cellStyle name="Title2" xfId="4260" xr:uid="{ECAB038F-4D0A-4165-AA07-D648A060B65A}"/>
    <cellStyle name="Title2 2" xfId="4261" xr:uid="{A31F5DAC-6FA7-4FCD-8787-4E8CA5971F93}"/>
    <cellStyle name="Title2 2 2" xfId="4852" xr:uid="{4C2485C3-8FB2-4EDA-BBF8-D182183FD219}"/>
    <cellStyle name="Title2 3" xfId="4851" xr:uid="{5FFE54A1-0AEF-49C8-AA3E-42DC43A4701F}"/>
    <cellStyle name="Title8" xfId="4262" xr:uid="{943AB64B-6170-4917-B3F3-0450776C5682}"/>
    <cellStyle name="Title8Left" xfId="4263" xr:uid="{95110A77-C1BD-45F5-AAFD-A8DD05967873}"/>
    <cellStyle name="TitleII" xfId="4264" xr:uid="{52D1FDFC-C37D-45BE-8833-FDB3289C3A8E}"/>
    <cellStyle name="TitleNormal" xfId="4265" xr:uid="{369E77CE-D761-4517-9858-416785121FEE}"/>
    <cellStyle name="Titles" xfId="4266" xr:uid="{C11D79CF-4F2A-4295-A2FF-76325FF610D8}"/>
    <cellStyle name="Titolo" xfId="4267" xr:uid="{58DA9CA0-42EC-4438-897F-4614551C7AD3}"/>
    <cellStyle name="Titolo 1" xfId="4268" xr:uid="{791F7C2A-7077-40F6-86FC-0922BF27C4B0}"/>
    <cellStyle name="Titolo 2" xfId="4269" xr:uid="{351756D6-B0D1-44E9-98F6-913AA5D57D4A}"/>
    <cellStyle name="Titolo 3" xfId="4270" xr:uid="{C166EF68-7C2C-406F-92D9-B14B6E662217}"/>
    <cellStyle name="Titolo 4" xfId="4271" xr:uid="{31564F73-42D0-4EEA-A5B5-60FE3848A421}"/>
    <cellStyle name="Título" xfId="2186" xr:uid="{00000000-0005-0000-0000-00008D080000}"/>
    <cellStyle name="Título 1" xfId="2187" xr:uid="{00000000-0005-0000-0000-00008E080000}"/>
    <cellStyle name="Título 2" xfId="2188" xr:uid="{00000000-0005-0000-0000-00008F080000}"/>
    <cellStyle name="Título 3" xfId="2189" xr:uid="{00000000-0005-0000-0000-000090080000}"/>
    <cellStyle name="Título 4" xfId="2190" xr:uid="{00000000-0005-0000-0000-000091080000}"/>
    <cellStyle name="Título_Kyrgyzstan DS and NIP prices" xfId="4272" xr:uid="{9E957C83-396A-4060-9CD1-54D1FD2AD52E}"/>
    <cellStyle name="tom" xfId="4273" xr:uid="{40FDA810-7BC7-41D2-B5FD-1931DA7C6F9D}"/>
    <cellStyle name="TopCaption" xfId="4274" xr:uid="{75A97562-5AE4-406B-B336-EA8D1A60D136}"/>
    <cellStyle name="TopCaption 2" xfId="4275" xr:uid="{4FE6EA8B-F2A0-45F1-894A-635E80218457}"/>
    <cellStyle name="TopGrey" xfId="4276" xr:uid="{04449DEE-50FB-45D6-B551-5D9CBE9FAB28}"/>
    <cellStyle name="TopGrey 2" xfId="4277" xr:uid="{75B21133-6685-43CE-A9C0-C2196C72E239}"/>
    <cellStyle name="TopGrey 2 2" xfId="4854" xr:uid="{9757315F-FFEF-4849-82C6-4BC47B22A016}"/>
    <cellStyle name="TopGrey 3" xfId="4853" xr:uid="{3DE3FE86-741A-4D50-8625-2C56FAC08D2A}"/>
    <cellStyle name="Total 2" xfId="2191" xr:uid="{00000000-0005-0000-0000-000092080000}"/>
    <cellStyle name="Total 2 2" xfId="2192" xr:uid="{00000000-0005-0000-0000-000093080000}"/>
    <cellStyle name="Total 2 3" xfId="4278" xr:uid="{CC719471-0992-4092-A1D2-9F671ACC482E}"/>
    <cellStyle name="Total 3" xfId="2193" xr:uid="{00000000-0005-0000-0000-000094080000}"/>
    <cellStyle name="Total Bold" xfId="4279" xr:uid="{4FDD4994-002A-4B53-BE24-933AFE0A3247}"/>
    <cellStyle name="Total Bold 2" xfId="4280" xr:uid="{52BC1269-5641-4A54-B5FC-2EC76FCF75B1}"/>
    <cellStyle name="Total Bold 2 2" xfId="4856" xr:uid="{D5BF68B6-FB39-450D-82E4-54269CD15557}"/>
    <cellStyle name="Total Bold 3" xfId="4855" xr:uid="{5271CE32-90B8-4CED-A87F-972DDEF392C6}"/>
    <cellStyle name="Total Comma" xfId="4281" xr:uid="{4027010F-553D-459E-B6FA-D2DE594CA91C}"/>
    <cellStyle name="Total Comma [0]" xfId="4282" xr:uid="{B92EF383-E703-4BB9-9D74-E706724489A7}"/>
    <cellStyle name="Total Comma [0] 2" xfId="4283" xr:uid="{FAC61E48-4F65-49D8-AFCF-0762DC74A1B8}"/>
    <cellStyle name="Total Comma [0] 2 2" xfId="4859" xr:uid="{43BA1FC0-70C7-48E4-ACD0-DBC8BE53CD34}"/>
    <cellStyle name="Total Comma [0] 3" xfId="4858" xr:uid="{C360C2E0-EABA-49B1-B2B5-C9D9C726DE35}"/>
    <cellStyle name="Total Comma 2" xfId="4284" xr:uid="{B9CAAB40-51CC-46C7-83B2-2D516B108318}"/>
    <cellStyle name="Total Comma 2 2" xfId="4860" xr:uid="{C41AEEDB-1F2A-45ED-9FD4-F909B3159F03}"/>
    <cellStyle name="Total Comma 3" xfId="4857" xr:uid="{75A6EF75-5EFF-4976-ACBE-8827B749A2BF}"/>
    <cellStyle name="Total Comma 4" xfId="4893" xr:uid="{53CDF687-3675-4213-9189-4CCF1F351BCB}"/>
    <cellStyle name="Total Currency" xfId="4285" xr:uid="{7211F3A6-58BE-475D-9428-3733FD270A84}"/>
    <cellStyle name="Total Currency [0]" xfId="4286" xr:uid="{36178198-296C-4824-8B8E-BCCEC9B96128}"/>
    <cellStyle name="Total Currency [0] 2" xfId="4287" xr:uid="{0AD66A65-4AF2-403A-9857-3BF018A61DC4}"/>
    <cellStyle name="Total Currency [0] 2 2" xfId="4862" xr:uid="{CC9DA377-F7FB-4BD0-B0CE-CCFA1D855D0B}"/>
    <cellStyle name="Total Currency [0] 3" xfId="4861" xr:uid="{5DD1863D-FC52-447D-8BEB-38BF771A7150}"/>
    <cellStyle name="Total Currency_2010-5 Year VPs by Market-Working File 2010-05-12" xfId="4288" xr:uid="{27974E2F-6A9B-4589-BB41-5380DBC6FE1F}"/>
    <cellStyle name="Total Normal" xfId="4289" xr:uid="{AA1634EA-F6FC-4FAD-AF19-7A761D73B582}"/>
    <cellStyle name="Total Percent" xfId="4290" xr:uid="{9D9E16BD-FAF5-4D3F-B677-4721CDE6E273}"/>
    <cellStyle name="Total Percent 2" xfId="4291" xr:uid="{52F66969-63DA-4E9A-AF18-95C1F62A56FE}"/>
    <cellStyle name="Total Percent 2 2" xfId="4864" xr:uid="{199A03FB-75C1-46A1-871D-7B900A981FAB}"/>
    <cellStyle name="Total Percent 3" xfId="4863" xr:uid="{DBDAB0CC-ABE4-4622-857B-FEE900EF738D}"/>
    <cellStyle name="Totale" xfId="4292" xr:uid="{7294F89F-7196-437A-A219-14C9B3481090}"/>
    <cellStyle name="Totale 2" xfId="4865" xr:uid="{CCBB7380-8FFB-4565-9649-DEA98F804D6C}"/>
    <cellStyle name="TotCol - Style5" xfId="4293" xr:uid="{10211501-28BA-4F5D-91C8-4E9364D5EA6F}"/>
    <cellStyle name="TotRow - Style4" xfId="4294" xr:uid="{90A500CE-636A-4119-A603-5C50300F5E4D}"/>
    <cellStyle name="TotRow - Style4 2" xfId="4295" xr:uid="{201575DF-DF18-4877-9058-F7F20D8EFDC7}"/>
    <cellStyle name="TotRow - Style4 2 2" xfId="4867" xr:uid="{DAA23147-BA5A-40BF-A3F8-A3D5F06AD936}"/>
    <cellStyle name="TotRow - Style4 3" xfId="4866" xr:uid="{788A3ED4-B4C8-4504-A4D4-19FAA9293914}"/>
    <cellStyle name="u" xfId="4296" xr:uid="{CB488C9E-01F4-4191-AC35-5DFD7539A1A0}"/>
    <cellStyle name="u_Armenia proposed DS Price-list and Filuet prices19 Dec 2011" xfId="4297" xr:uid="{845A6F26-9116-479D-8AF7-12F2FB213DD9}"/>
    <cellStyle name="u_Armenia proposed DS Price-list and Filuet prices19 Dec 2011_KYRG Importer price calculation" xfId="4298" xr:uid="{50E83E2A-F1DB-4637-BE7E-7DBA5B0F623A}"/>
    <cellStyle name="u_KYRG NIP Pricing proposal v2" xfId="4299" xr:uid="{50831EB7-AFB7-4585-9962-495282C51F85}"/>
    <cellStyle name="u_KYRG NIP Pricing proposal v2_KYRG Importer price calculation" xfId="4300" xr:uid="{40B6FC72-4AB0-457F-857A-670FEA27E56F}"/>
    <cellStyle name="u_Kyrgsystan Importer PL" xfId="4301" xr:uid="{F4BCD2BF-ABC2-4C8A-8C9D-73BB9233F2FF}"/>
    <cellStyle name="u_Kyrgsystan Importer PL_KYRG Importer price calculation" xfId="4302" xr:uid="{6A454012-73DC-4A6E-9DC5-79FBB8F56904}"/>
    <cellStyle name="u_Kyrgyzstan PAR RSM v.5" xfId="4303" xr:uid="{95B63D05-D7A2-4767-B577-C11F92B01DB2}"/>
    <cellStyle name="u_Kyrgyzstan PAR RSM v.5_KYRG Importer price calculation" xfId="4304" xr:uid="{7D623BC2-AD1C-435F-BE08-D826B6AC71EC}"/>
    <cellStyle name="u_RACH LBO Model 04.14.04 - stub" xfId="4305" xr:uid="{DF8C2620-3E99-42FC-8268-CB6B0C7A5A0D}"/>
    <cellStyle name="u_RACH LBO Model 04.14.04 - stub 2" xfId="4306" xr:uid="{86426815-EEFF-46E0-8F4C-A690EFCBCC62}"/>
    <cellStyle name="u_RACH LBO Model 04.14.04 - stub_Armenia_EApricing_020912" xfId="4307" xr:uid="{AC50FC57-BC08-4193-88F2-3F505F534356}"/>
    <cellStyle name="u_RACH LBO Model 04.14.04 - stub_GG_Prices" xfId="4308" xr:uid="{CBF11442-6B21-431D-8B23-77427450A698}"/>
    <cellStyle name="u_RACH LBO Model 04.14.04 - stub_Kyrgyzstan PAR RSM v.5" xfId="4309" xr:uid="{26012763-AC63-4886-8BC1-9997C4CE7BA6}"/>
    <cellStyle name="u_RACH LBO Model 04.14.04 - stub_PROMOTIONS" xfId="4310" xr:uid="{BF555F83-DD09-4A10-90F5-D8479F0AA42E}"/>
    <cellStyle name="u_RACH LBO Model 04.14.04 - stub_Sheet1" xfId="4311" xr:uid="{AC33F633-3314-465F-8506-80B5B88A4731}"/>
    <cellStyle name="u_Xl0000044" xfId="4312" xr:uid="{E750D658-C8EC-4D16-AAB0-FC982F19662B}"/>
    <cellStyle name="u_Xl0000044_KYRG Importer price calculation" xfId="4313" xr:uid="{602DCD85-5456-4CDE-9FF3-58A292DD4E01}"/>
    <cellStyle name="ubordinated Debt" xfId="4314" xr:uid="{9F6A775A-8348-46DD-B721-07983512CE0E}"/>
    <cellStyle name="UI Background" xfId="4315" xr:uid="{599B1ACC-C952-43E2-B634-70D50C95C33A}"/>
    <cellStyle name="UI Background 2" xfId="4316" xr:uid="{1A36ABD6-CC12-43ED-8319-CC8024464959}"/>
    <cellStyle name="UI Background_Armenia_EApricing_020912" xfId="4317" xr:uid="{B19FB4C2-92F3-4049-AD20-239274AFC9C0}"/>
    <cellStyle name="UIScreenText" xfId="4318" xr:uid="{EF41CFB8-E9E0-4B85-BB90-C8191F5797DF}"/>
    <cellStyle name="under" xfId="4319" xr:uid="{C25FF4AD-8EDD-4809-8B8F-97ACF27B5276}"/>
    <cellStyle name="under 2" xfId="4320" xr:uid="{0C008C85-1B90-498E-B243-DC2287B5A814}"/>
    <cellStyle name="Underl - Style1" xfId="4321" xr:uid="{05E418F1-9327-4E25-90C4-7908EF0D77ED}"/>
    <cellStyle name="Underl - Style1 2" xfId="4322" xr:uid="{B280FCA5-CBCF-493D-B91B-F6CF45A358A4}"/>
    <cellStyle name="Underl - Style1_Armenia_EApricing_020912" xfId="4323" xr:uid="{C151883B-86B7-47FC-9F77-32FD2B92DF44}"/>
    <cellStyle name="underline" xfId="4324" xr:uid="{3F65EEE3-0BC3-4C56-BF69-D44E73E2F9EA}"/>
    <cellStyle name="underline 2" xfId="4325" xr:uid="{0B3FF3B4-BD9A-46AC-B063-7D24C29FE774}"/>
    <cellStyle name="underline 2 2" xfId="4869" xr:uid="{25E89808-C34B-457F-86CF-44B3F2374F87}"/>
    <cellStyle name="underline 3" xfId="4868" xr:uid="{9B286D9E-675E-4650-BF43-6AF54E2CE50F}"/>
    <cellStyle name="Unhidden" xfId="4326" xr:uid="{1EC12DB8-356D-45BB-AB1F-A170AF7DCAE2}"/>
    <cellStyle name="UNLocked" xfId="4327" xr:uid="{7FEC102E-236A-4CB2-8DE7-E2D81F50DFE6}"/>
    <cellStyle name="UNLocked 2" xfId="4328" xr:uid="{2D842ADB-5165-4836-AC06-AB067DCAB464}"/>
    <cellStyle name="UNLocked 2 2" xfId="4871" xr:uid="{194FF902-1343-4C30-9927-38AB1325E6F4}"/>
    <cellStyle name="UNLocked 3" xfId="4870" xr:uid="{300FBF90-F362-4331-BC1B-BB5B1CB59819}"/>
    <cellStyle name="Unprot" xfId="4329" xr:uid="{6424990F-DEAF-4404-8286-0ADDA47AA27F}"/>
    <cellStyle name="Unprot 2" xfId="4330" xr:uid="{C63711F5-756C-45DE-963B-DC28B4BD1AC3}"/>
    <cellStyle name="Unprot$" xfId="4331" xr:uid="{529D4799-171F-4CD2-A151-C7A5EC2BF3DC}"/>
    <cellStyle name="Unprot$ 2" xfId="4332" xr:uid="{BE60B3E4-1BD7-4EB4-ADEA-3CED564FCC88}"/>
    <cellStyle name="Unprot_2007_5YrFcst_AM v40" xfId="4333" xr:uid="{248A6952-AA71-4E0C-92B5-7A9F674270E7}"/>
    <cellStyle name="Unprotect" xfId="4334" xr:uid="{34C0AA7A-8C96-4070-BFED-093B2F7B71C9}"/>
    <cellStyle name="Unshade" xfId="4335" xr:uid="{216BC45B-F822-4050-A1D6-88BB4B100485}"/>
    <cellStyle name="Unshade 2" xfId="4336" xr:uid="{63ABB868-8A3A-4717-B312-5C93472604CD}"/>
    <cellStyle name="v0" xfId="4337" xr:uid="{272897D7-005B-4B8D-8386-81533EDDA306}"/>
    <cellStyle name="Validation" xfId="4338" xr:uid="{6CA8227E-9E5A-44A4-B6A9-D2F8404BA233}"/>
    <cellStyle name="Valore non valido" xfId="4339" xr:uid="{8DB9A5D1-1778-493D-9F34-0DB4C001E2BA}"/>
    <cellStyle name="Valore valido" xfId="4340" xr:uid="{9CB81FD0-8B79-4D6E-89BC-A80A4C3710CF}"/>
    <cellStyle name="Valuation" xfId="4341" xr:uid="{67251089-A6B1-4075-BD16-B773D0AC9A8E}"/>
    <cellStyle name="Valuta (0)_Quotation worksheet" xfId="2194" xr:uid="{00000000-0005-0000-0000-000095080000}"/>
    <cellStyle name="Valuta [0]_NEGS" xfId="4342" xr:uid="{7F1F1175-CE9F-4FAC-8803-E795A6B75338}"/>
    <cellStyle name="Valuta_NEGS" xfId="4343" xr:uid="{3F142DB4-DE11-4267-A667-6C32B4C689B8}"/>
    <cellStyle name="Variables" xfId="4344" xr:uid="{45DAFA71-E67D-4817-88FE-D4828BC7A9C1}"/>
    <cellStyle name="Vírgula 2" xfId="4345" xr:uid="{BFF5E4BC-AB54-4CC0-B3ED-381B173F8551}"/>
    <cellStyle name="Vírgula 2 2" xfId="4346" xr:uid="{E55F32C7-6C72-48A3-A19D-BC8EBF26710C}"/>
    <cellStyle name="Vírgula 3" xfId="4347" xr:uid="{82094DB7-2148-4780-9772-AA35E48E170A}"/>
    <cellStyle name="Vírgula 4" xfId="4348" xr:uid="{45B3DC3B-2F9E-410B-9960-797669A098F1}"/>
    <cellStyle name="Vírgula 5" xfId="4349" xr:uid="{6AD470FE-9E0B-4447-9653-33D237C0BCD5}"/>
    <cellStyle name="w" xfId="4350" xr:uid="{673943C1-49A7-4F2F-874E-03D0E58494C9}"/>
    <cellStyle name="w_6hpd04_" xfId="4351" xr:uid="{A2A2D3C7-AD30-4313-96F7-9459361BAE4E}"/>
    <cellStyle name="w_6hpd04_ 2" xfId="4352" xr:uid="{C0FF53A8-7E0C-495F-88AC-A2C952D5FE18}"/>
    <cellStyle name="w_6hpd04__Armenia_EApricing_020912" xfId="4353" xr:uid="{C032499C-22F5-496D-9E90-7B955439E252}"/>
    <cellStyle name="w_6hpd04__GG_Prices" xfId="4354" xr:uid="{BDB31E16-225C-4993-BE94-EEF7F729DB26}"/>
    <cellStyle name="w_6hpd04__Kyrgyzstan PAR RSM v.5" xfId="4355" xr:uid="{815F73F9-48CE-4630-9157-285EFD34C091}"/>
    <cellStyle name="w_6hpd04__PROMOTIONS" xfId="4356" xr:uid="{CB37A1D6-03A7-4E1C-9C87-645A2FA61A6D}"/>
    <cellStyle name="w_6hpd04__Sheet1" xfId="4357" xr:uid="{B17D406D-59B9-48EB-AF19-2F1B00AAECDB}"/>
    <cellStyle name="w_7f1801_" xfId="4358" xr:uid="{A25E4817-A62D-420B-B6C1-03F1981CFB27}"/>
    <cellStyle name="w_7f1801__GG_Prices" xfId="4359" xr:uid="{A868F6A7-572E-40CD-8A04-CA758A7A32D8}"/>
    <cellStyle name="w_7f1801__KYRG Importer price calculation" xfId="4360" xr:uid="{866374AC-BEBD-42E1-94CA-6B544626B76D}"/>
    <cellStyle name="w_7f1801__Kyrgsystan Importer PL" xfId="4361" xr:uid="{B66CFEA8-52EB-48CF-8171-2D8F87C676B3}"/>
    <cellStyle name="w_7f1801__Kyrgystan_Pricing v3 _ 58% Disc (2)" xfId="4362" xr:uid="{F2C605A2-9169-4CE3-A0BB-1B5C527AF25C}"/>
    <cellStyle name="w_7f1801__Sheet1" xfId="4363" xr:uid="{ABB18F9E-19A5-482D-8E34-79399A8F1C75}"/>
    <cellStyle name="w_7f1801__Xl0000044" xfId="4364" xr:uid="{91295F60-C7E8-4096-9976-8FEC9200A095}"/>
    <cellStyle name="w_7ggf02_" xfId="4365" xr:uid="{35C60F03-A66A-4E23-9D5A-FEDA654D5E08}"/>
    <cellStyle name="w_7ggf02__GG_Prices" xfId="4366" xr:uid="{3ECE52C3-F47C-4D27-8388-0A881B86EC2F}"/>
    <cellStyle name="w_7ggf02__KYRG Importer price calculation" xfId="4367" xr:uid="{E87CF699-9DCA-48EE-90FE-D568C7C7C7A4}"/>
    <cellStyle name="w_7ggf02__Kyrgsystan Importer PL" xfId="4368" xr:uid="{E5958385-1D52-473A-9E6B-BB34C7A065AF}"/>
    <cellStyle name="w_7ggf02__Kyrgystan_Pricing v3 _ 58% Disc (2)" xfId="4369" xr:uid="{BF41CDE6-3A65-47B0-BFC6-0B77BE82F986}"/>
    <cellStyle name="w_7ggf02__Sheet1" xfId="4370" xr:uid="{28D379E4-599C-4DDF-ACCD-C2D0312BDF45}"/>
    <cellStyle name="w_7ggf02__Xl0000044" xfId="4371" xr:uid="{F9AC704B-33F6-4E04-9EC5-07B0AFA726A8}"/>
    <cellStyle name="w_7PHY01_" xfId="4372" xr:uid="{48E159B0-EFD1-49F2-AA11-8D7B7FDFC088}"/>
    <cellStyle name="w_7PHY01_ 2" xfId="4373" xr:uid="{E03C5BE7-EFC4-44EE-9D45-15C1D4B2CE2C}"/>
    <cellStyle name="w_7PHY01__Armenia_EApricing_020912" xfId="4374" xr:uid="{1F0AA2D7-70BF-45F6-BFDF-1D174E6C3E9B}"/>
    <cellStyle name="w_7PHY01__GG_Prices" xfId="4375" xr:uid="{FC52BC08-3A44-4D1E-97D7-3EA46E9CC03E}"/>
    <cellStyle name="w_7PHY01__Kyrgyzstan PAR RSM v.5" xfId="4376" xr:uid="{F6DD23DD-E5CC-4B2D-BB2A-9483DB7890F8}"/>
    <cellStyle name="w_7PHY01__PROMOTIONS" xfId="4377" xr:uid="{B317B933-796F-436B-83CE-A7AB9D5A33C0}"/>
    <cellStyle name="w_7PHY01__Sheet1" xfId="4378" xr:uid="{45F11738-A2A7-4119-B8C8-AC4F00FEB4E0}"/>
    <cellStyle name="w_7tby02_" xfId="4379" xr:uid="{ED2E4B0F-6C8A-4106-BA20-DA652049D1CF}"/>
    <cellStyle name="w_7tby02_ 2" xfId="4380" xr:uid="{87F9690B-0FFD-4A88-BD09-E4C8DD021CE2}"/>
    <cellStyle name="w_7tby02__Armenia_EApricing_020912" xfId="4381" xr:uid="{64AA01FA-75F8-4085-AA41-010C8C623260}"/>
    <cellStyle name="w_7tby02__GG_Prices" xfId="4382" xr:uid="{8EB55B43-D4F1-4146-BBE6-CD559180AB88}"/>
    <cellStyle name="w_7tby02__Kyrgyzstan PAR RSM v.5" xfId="4383" xr:uid="{FE1419AB-DA2C-453E-83DB-72DB0618829D}"/>
    <cellStyle name="w_7tby02__PROMOTIONS" xfId="4384" xr:uid="{AD81FEB4-E1E7-4EBE-8602-A43DA7E1CA05}"/>
    <cellStyle name="w_7tby02__Sheet1" xfId="4385" xr:uid="{3A8CEE70-84C2-4394-8C37-3C0381056ABE}"/>
    <cellStyle name="w_GG_Prices" xfId="4386" xr:uid="{BB1402CB-DE23-4D12-9814-1FFD14505A25}"/>
    <cellStyle name="w_KYRG Importer price calculation" xfId="4387" xr:uid="{2D531B32-6330-449A-8D4D-6345756C4749}"/>
    <cellStyle name="w_Kyrgsystan Importer PL" xfId="4388" xr:uid="{D59E91A2-2F42-4BBB-8253-CC1C1766DE16}"/>
    <cellStyle name="w_Kyrgystan_Pricing v3 _ 58% Disc (2)" xfId="4389" xr:uid="{B6AB60E3-70A3-4D24-856C-F90A91C645D1}"/>
    <cellStyle name="w_Sheet1" xfId="4390" xr:uid="{FC620BA7-BC3C-4BCD-BEB8-024965D02D81}"/>
    <cellStyle name="w_WACC" xfId="4391" xr:uid="{EA98DA84-2314-4E74-B393-AB85B5A94B2F}"/>
    <cellStyle name="w_WACC_GG_Prices" xfId="4392" xr:uid="{32E87592-0140-42A9-A115-206CACEF5A84}"/>
    <cellStyle name="w_WACC_KYRG Importer price calculation" xfId="4393" xr:uid="{8280B0A0-D0EA-466B-8F4E-8719F89ED3AA}"/>
    <cellStyle name="w_WACC_Kyrgsystan Importer PL" xfId="4394" xr:uid="{E63BB843-5A2D-466A-A694-23C5F4F73093}"/>
    <cellStyle name="w_WACC_Kyrgystan_Pricing v3 _ 58% Disc (2)" xfId="4395" xr:uid="{E6F8FE58-8509-4D88-B3C9-0857674E9827}"/>
    <cellStyle name="w_WACC_Sheet1" xfId="4396" xr:uid="{9C5955CF-E666-493C-B05E-E6DF5ECCACBF}"/>
    <cellStyle name="w_WACC_Xl0000044" xfId="4397" xr:uid="{3E518245-A9B1-47C2-9C80-83035FF9A42D}"/>
    <cellStyle name="w_Xl0000044" xfId="4398" xr:uid="{96CD9330-58A8-4ACC-A684-AEDD6627585A}"/>
    <cellStyle name="Währung [0]_!!!GO" xfId="4399" xr:uid="{4308C024-5D7D-48BE-B429-45788930307D}"/>
    <cellStyle name="Währung_!!!GO" xfId="4400" xr:uid="{695C748F-0623-4044-856A-D0A7F1B828D3}"/>
    <cellStyle name="Warning Text 2" xfId="2195" xr:uid="{00000000-0005-0000-0000-000096080000}"/>
    <cellStyle name="Warning Text 2 2" xfId="2196" xr:uid="{00000000-0005-0000-0000-000097080000}"/>
    <cellStyle name="Warning Text 3" xfId="2197" xr:uid="{00000000-0005-0000-0000-000098080000}"/>
    <cellStyle name="White" xfId="4401" xr:uid="{7981A853-B3C3-4CA2-B404-7A76E9D23707}"/>
    <cellStyle name="White 2" xfId="4402" xr:uid="{EE2CFB6B-F5E4-481A-810B-04788C6F0595}"/>
    <cellStyle name="White_Armenia_EApricing_020912" xfId="4403" xr:uid="{B1788FF9-1CBE-4401-90B1-B859763C91EC}"/>
    <cellStyle name="WhiteCells" xfId="4404" xr:uid="{6E895FB8-3310-4CD0-93E1-414804B15D16}"/>
    <cellStyle name="WhitePattern" xfId="4405" xr:uid="{41B8AAB2-A2D6-4C24-98CD-B62BAC873B02}"/>
    <cellStyle name="WhitePattern1" xfId="4406" xr:uid="{00A4AB9E-A033-40B1-9DCC-AE1A122B208F}"/>
    <cellStyle name="WhitePattern1 2" xfId="4407" xr:uid="{F7094AE7-3FCF-449B-A5E2-08D29BDE4756}"/>
    <cellStyle name="WhiteText" xfId="4408" xr:uid="{329C571A-B718-424B-9C07-2F59E92E2FA3}"/>
    <cellStyle name="WingDing" xfId="4409" xr:uid="{8CAD7657-378D-41D2-9DF5-7A37C80851B8}"/>
    <cellStyle name="Wrap" xfId="4410" xr:uid="{E3C5C287-9664-48DF-9536-62630501B5D3}"/>
    <cellStyle name="WrappedBold" xfId="4411" xr:uid="{818262AA-B4C6-4B69-AB9C-0DBF4EE79A5E}"/>
    <cellStyle name="WrappedBold 2" xfId="4412" xr:uid="{B6AB5319-B02D-4BE7-8B7F-EF25C4AC7A49}"/>
    <cellStyle name="X" xfId="4413" xr:uid="{9368AF1E-4E70-48C6-B685-55787B048B3E}"/>
    <cellStyle name="X - None" xfId="4414" xr:uid="{D284A188-E6C3-434B-BAC0-2E8269858F15}"/>
    <cellStyle name="X_2007_5YrFcst_AM v40" xfId="4415" xr:uid="{D7F0273E-764E-451B-B4DE-4748794996D4}"/>
    <cellStyle name="X_2007_5YrFcst_AM v40 2" xfId="4416" xr:uid="{F1AE5F06-FBC8-442B-A131-E840ADE1E555}"/>
    <cellStyle name="x_2007_5YrFcst_v35" xfId="4417" xr:uid="{5D6E080C-D523-4687-96B3-27B3DB8A22BA}"/>
    <cellStyle name="x_2007_5YrFcst_v35_DSR Monthly 2012" xfId="4418" xr:uid="{6307C7E1-1774-4001-872F-896CA625964C}"/>
    <cellStyle name="x_Backup Financials" xfId="4419" xr:uid="{8CCA8D14-0647-4DC7-A76C-0A0440C8A4CD}"/>
    <cellStyle name="x_Backup Financials 2" xfId="4420" xr:uid="{8E595168-C4F9-4E26-BD5E-7CB0AB38BA19}"/>
    <cellStyle name="X_DCF" xfId="4421" xr:uid="{7D18FCEB-9152-4A9D-AC52-D46178E331A3}"/>
    <cellStyle name="x_Xcalibur - 5 year forecast Case 2 (10%) v2" xfId="4422" xr:uid="{C6F002F5-6FC3-4EA4-B64B-905DEFE8F407}"/>
    <cellStyle name="X1" xfId="4423" xr:uid="{670C33D2-D585-4D95-8359-F263082899C8}"/>
    <cellStyle name="X2" xfId="4424" xr:uid="{B5E3C56B-CBD3-462F-A14E-BB0A8DB645D6}"/>
    <cellStyle name="xAxis1" xfId="4425" xr:uid="{3B483E85-2869-4738-AB57-0F613BD20F72}"/>
    <cellStyle name="xAxis1 2" xfId="4426" xr:uid="{0ED5AD3E-CD9F-4AC3-8359-311CED805FC6}"/>
    <cellStyle name="xAxis1 2 2" xfId="4427" xr:uid="{766888CD-233E-4968-B418-20DF05A70D76}"/>
    <cellStyle name="xAxis1 2 2 2" xfId="4896" xr:uid="{3A79569C-1F61-4586-8988-A946F10991F6}"/>
    <cellStyle name="xAxis1 2 3" xfId="4895" xr:uid="{DA0A4092-08D7-4688-98C9-EC41C71FCAA2}"/>
    <cellStyle name="xAxis1 3" xfId="4428" xr:uid="{5230C6FD-513C-4E7C-AF4B-2F8B685E97AF}"/>
    <cellStyle name="xAxis1 3 2" xfId="4897" xr:uid="{06E8A188-A248-478D-B630-9D9B6B609FFD}"/>
    <cellStyle name="xAxis1 4" xfId="4894" xr:uid="{9AF9FDA6-011A-4AED-A30E-A4CF2A251593}"/>
    <cellStyle name="Xman" xfId="4429" xr:uid="{FD8304D9-76E2-4922-8999-68243C45AE70}"/>
    <cellStyle name="xstyle" xfId="4430" xr:uid="{CE19E5AE-874E-4A09-A7FC-3C0C80D8FCBD}"/>
    <cellStyle name="Year" xfId="4431" xr:uid="{BEAD4795-F832-4D43-9EE2-D68785FDBD56}"/>
    <cellStyle name="Year 2" xfId="4432" xr:uid="{344679C6-F1C8-435E-9616-50FDA42D890B}"/>
    <cellStyle name="yellow" xfId="4433" xr:uid="{6F41DF8A-D5BF-4E88-8B14-1FCD99206B23}"/>
    <cellStyle name="Yen" xfId="4434" xr:uid="{6C93BF4F-9E3D-4FB9-BDFD-CFAD7C8078A6}"/>
    <cellStyle name="Yen 2" xfId="4435" xr:uid="{8BF1BC08-53B9-4F04-BC2D-3363DFE666D5}"/>
    <cellStyle name="YesNo" xfId="4436" xr:uid="{7364DFC1-A0F8-48F5-800E-23CF5481D476}"/>
    <cellStyle name="YesNo 2" xfId="4437" xr:uid="{D2FEE586-280F-4917-A538-2135850D1BE9}"/>
    <cellStyle name="YYYY" xfId="4438" xr:uid="{6C453437-1E11-46FF-8717-6987846A92BB}"/>
    <cellStyle name="YYYY 2" xfId="4439" xr:uid="{D8073154-60F6-4F68-A8C3-9AC076049770}"/>
    <cellStyle name="Акцент1" xfId="4440" xr:uid="{A587C3CD-E2C7-4AE8-BF22-32D97440774D}"/>
    <cellStyle name="Акцент2" xfId="4441" xr:uid="{25061A45-78EA-4210-B3E9-5F5660D105E9}"/>
    <cellStyle name="Акцент3" xfId="4442" xr:uid="{1B4FB2A0-2A77-44F6-9142-8B8EBE4786F9}"/>
    <cellStyle name="Акцент4" xfId="4443" xr:uid="{8D1BD6ED-E97E-4D3C-8371-7C2A315ED64C}"/>
    <cellStyle name="Акцент5" xfId="4444" xr:uid="{156D976F-CB46-49B8-B8CF-CE5B2A49B00B}"/>
    <cellStyle name="Акцент6" xfId="4445" xr:uid="{52FADA99-D26A-432D-9A16-AA9316E2EF1F}"/>
    <cellStyle name="Ввод " xfId="4446" xr:uid="{A875A6A2-FF5A-4BD1-ABFF-A87AD0F9793E}"/>
    <cellStyle name="Ввод  2" xfId="4447" xr:uid="{CA54B7D8-8890-43A8-A28A-EA6E8E9C3F4E}"/>
    <cellStyle name="Ввод  2 2" xfId="4873" xr:uid="{5CCB5D29-315F-4FF5-B20F-973C7FA4875A}"/>
    <cellStyle name="Ввод  3" xfId="4872" xr:uid="{71D55A2F-7ABD-4CA9-A5A6-B4ECD1CEF950}"/>
    <cellStyle name="Вывод" xfId="4448" xr:uid="{A044E7AB-09A1-46BD-B4E9-468AF9030467}"/>
    <cellStyle name="Вывод 2" xfId="4449" xr:uid="{88779B89-34C7-40F4-B1E3-B952FFE57E82}"/>
    <cellStyle name="Вывод 2 2" xfId="4899" xr:uid="{0FFCA20E-B758-4A5B-AAC7-B8CFA950F932}"/>
    <cellStyle name="Вывод 3" xfId="4898" xr:uid="{FE63C887-CA77-466B-A206-2BCA4C36FD7C}"/>
    <cellStyle name="Вычисление" xfId="4450" xr:uid="{6DD0820B-D779-4D12-A81D-E1BAB3B09B75}"/>
    <cellStyle name="Вычисление 2" xfId="4451" xr:uid="{B85AC5FC-B622-4E6D-807C-11C1DD2A134D}"/>
    <cellStyle name="Вычисление 2 2" xfId="4875" xr:uid="{2642D3C3-B315-40D2-A684-8FF04A85BD75}"/>
    <cellStyle name="Вычисление 3" xfId="4874" xr:uid="{8D61C3D2-B32D-4FE2-B4CF-0DE8A0FA0024}"/>
    <cellStyle name="Денежный 2" xfId="4452" xr:uid="{143758B2-09A5-4AE5-B426-1F6CF6E7EE13}"/>
    <cellStyle name="Заголовок 1" xfId="4453" xr:uid="{9D46EC93-44E0-4AA1-8917-A4388CFD2337}"/>
    <cellStyle name="Заголовок 2" xfId="4454" xr:uid="{68B451EE-D20F-497E-9EB8-DAC66162F825}"/>
    <cellStyle name="Заголовок 3" xfId="4455" xr:uid="{BBE99DB1-5759-43FE-B8DF-AA16B6A79CCF}"/>
    <cellStyle name="Заголовок 4" xfId="4456" xr:uid="{45301DB6-32D2-41B4-96A4-6057D32FDA2A}"/>
    <cellStyle name="Итог" xfId="4457" xr:uid="{C04D0AA4-BEFA-495A-BBC0-B0018A86D8D8}"/>
    <cellStyle name="Итог 2" xfId="4876" xr:uid="{28CE8ED7-A375-49FC-B172-CC3CFA54438D}"/>
    <cellStyle name="Контрольная ячейка" xfId="4458" xr:uid="{BA2E96FE-FCCD-4F59-B4F6-537C8756BF1E}"/>
    <cellStyle name="Лош" xfId="4459" xr:uid="{BB1D5557-C717-4FDB-87D7-4D25BDE3CF8E}"/>
    <cellStyle name="Название" xfId="4460" xr:uid="{F49B7FCF-1951-4329-BA58-7CAA868394C7}"/>
    <cellStyle name="Нейтральный" xfId="4461" xr:uid="{6E321727-F383-4F6E-9ECA-FF9375EEF1FB}"/>
    <cellStyle name="Обычный 2" xfId="4462" xr:uid="{946F0D0E-85D9-4285-8595-E4D20355AD56}"/>
    <cellStyle name="Обычный 2 2" xfId="4463" xr:uid="{B6B4EADF-9D5A-4E69-8877-49DB53D59971}"/>
    <cellStyle name="Обычный 2_KYRG NIP Pricing proposal v2" xfId="4464" xr:uid="{7A6DF76D-E6A3-49D9-A0EF-4ABDD4D56754}"/>
    <cellStyle name="Обычный 3" xfId="4465" xr:uid="{DB2963BE-CB16-40E9-ACFF-EBC0A88E64ED}"/>
    <cellStyle name="Обычный 4" xfId="4466" xr:uid="{EFDE2FCA-4233-426C-BEF9-BB0CD494CA50}"/>
    <cellStyle name="Обычный 5" xfId="4467" xr:uid="{5C75D2E1-75B5-48BA-9761-A421EE8BFA7E}"/>
    <cellStyle name="Обычный 6" xfId="4468" xr:uid="{9B180DE6-35AA-4445-BB9A-A09F0E56037C}"/>
    <cellStyle name="Обычный_0509 T&amp;E" xfId="4469" xr:uid="{28370F47-894B-4479-8399-E16CA6F93C02}"/>
    <cellStyle name="Плохой" xfId="4470" xr:uid="{17218692-1F69-44F4-9D6C-FC993D2E89CE}"/>
    <cellStyle name="Пояснение" xfId="4471" xr:uid="{4051A57F-DB59-4C13-A267-28A866C8D352}"/>
    <cellStyle name="Примечание" xfId="4472" xr:uid="{582C1DB5-6565-447A-9736-C2692F03A595}"/>
    <cellStyle name="Примечание 2" xfId="4473" xr:uid="{D5DC280C-D2C5-47B5-A389-31705BB574A6}"/>
    <cellStyle name="Примечание 2 2" xfId="4474" xr:uid="{12218A2F-D2A7-429B-8FC0-BA0691349768}"/>
    <cellStyle name="Примечание 2 2 2" xfId="4879" xr:uid="{28B2155E-8BCD-4392-9DFF-46AF9ADA2CF1}"/>
    <cellStyle name="Примечание 2 3" xfId="4878" xr:uid="{F64F8125-B5E5-4BB4-BAC7-B04DC7561EED}"/>
    <cellStyle name="Примечание 3" xfId="4475" xr:uid="{97E4DE79-4A8C-4C85-927F-C02D9720AD0D}"/>
    <cellStyle name="Примечание 3 2" xfId="4880" xr:uid="{B1A4CEBF-3E3A-45E3-9C91-A30EBB48EA39}"/>
    <cellStyle name="Примечание 4" xfId="4877" xr:uid="{6D86E303-1E89-4555-8F6A-9E84486CBAFD}"/>
    <cellStyle name="Примечание_Kyrgsystan Importer PL" xfId="4476" xr:uid="{7C7239DD-F188-461D-BF94-FBF36EA729C0}"/>
    <cellStyle name="Процентный 2" xfId="4477" xr:uid="{CEE9EAAA-DD38-4A84-AB06-3B0F25BF68F2}"/>
    <cellStyle name="Процентный 3" xfId="4478" xr:uid="{56C112F0-8890-4B66-AE1C-C65920EC554C}"/>
    <cellStyle name="Процентный 4" xfId="4479" xr:uid="{3F219814-0F30-4A88-9AEB-0F91AC981B20}"/>
    <cellStyle name="Процентный 5" xfId="4480" xr:uid="{88A3EA89-F4A6-4D6C-9DAF-09DC94F70050}"/>
    <cellStyle name="Процентный 6" xfId="4481" xr:uid="{DFD9BC1B-510E-419D-957E-AC73F91FD193}"/>
    <cellStyle name="Связанная ячейка" xfId="4482" xr:uid="{D7026589-C59C-460B-AB5F-037E7A5D34AC}"/>
    <cellStyle name="Стиль 1" xfId="2198" xr:uid="{00000000-0005-0000-0000-00009A080000}"/>
    <cellStyle name="Стиль 1 2" xfId="2199" xr:uid="{00000000-0005-0000-0000-00009B080000}"/>
    <cellStyle name="Стиль 1 3" xfId="4483" xr:uid="{EE358C63-E654-4E8E-AF74-23B48D89C035}"/>
    <cellStyle name="Стиль 10" xfId="4484" xr:uid="{FCCE29F0-5493-4A49-A5FE-9F9DB1FE11D3}"/>
    <cellStyle name="Стиль 11" xfId="4485" xr:uid="{9CBAA02F-EF11-485B-8FAF-BB911BDDDBB4}"/>
    <cellStyle name="Стиль 12" xfId="4486" xr:uid="{DFB5B261-F682-4751-AC0D-1D48CAB91A1C}"/>
    <cellStyle name="Стиль 13" xfId="4487" xr:uid="{9402AE9E-D557-4F9D-AEB3-1833286981D2}"/>
    <cellStyle name="Стиль 14" xfId="4488" xr:uid="{773BCF88-2EB5-4E12-BB4F-46448D0B61FF}"/>
    <cellStyle name="Стиль 15" xfId="4489" xr:uid="{66FBA3EE-4F80-432D-B201-2628791874B5}"/>
    <cellStyle name="Стиль 16" xfId="4490" xr:uid="{64AC0850-C966-44CB-BF45-4CE043BF64D3}"/>
    <cellStyle name="Стиль 17" xfId="4491" xr:uid="{FAEE028D-4283-478D-91AF-5B4FF9D4A824}"/>
    <cellStyle name="Стиль 18" xfId="4492" xr:uid="{23BCE8B5-C8E4-491D-818B-607083B8AFE6}"/>
    <cellStyle name="Стиль 19" xfId="4493" xr:uid="{4BAB7E55-B609-45D7-B8C4-7FD71D4A3B21}"/>
    <cellStyle name="Стиль 2" xfId="4494" xr:uid="{CC0E02E0-8706-4F82-8EDF-8AFE5AD47EDF}"/>
    <cellStyle name="Стиль 20" xfId="4495" xr:uid="{8714B2B7-1F51-4E4E-9393-75EDF8EB636F}"/>
    <cellStyle name="Стиль 21" xfId="4496" xr:uid="{8713AC3B-964A-4EC1-B8E2-B9C1BC4E4549}"/>
    <cellStyle name="Стиль 22" xfId="4497" xr:uid="{1DF0601D-62F2-4A14-81F4-EBA9DC4D49FE}"/>
    <cellStyle name="Стиль 23" xfId="4498" xr:uid="{3A4D824B-948A-404F-9E8B-80CFFE6583F1}"/>
    <cellStyle name="Стиль 24" xfId="4499" xr:uid="{7189D9A0-312D-4801-83F8-52689E9ACE7D}"/>
    <cellStyle name="Стиль 25" xfId="4500" xr:uid="{5A2CB8EC-4B2E-49B5-A456-7FAD6925AA64}"/>
    <cellStyle name="Стиль 26" xfId="4501" xr:uid="{B8E17CC5-13B1-481F-A5E8-1CC7B0E48E5F}"/>
    <cellStyle name="Стиль 27" xfId="4502" xr:uid="{0A73EE39-557D-493C-8BE9-CBF4B47D52CF}"/>
    <cellStyle name="Стиль 28" xfId="4503" xr:uid="{B326D2D3-E627-4AAB-A22D-534BBB054DDD}"/>
    <cellStyle name="Стиль 29" xfId="4504" xr:uid="{B757FDF6-D5EC-42FC-9DFD-EE63B70008EF}"/>
    <cellStyle name="Стиль 3" xfId="4505" xr:uid="{E854E5E0-2BF1-423E-8134-E74409D81DFE}"/>
    <cellStyle name="Стиль 30" xfId="4506" xr:uid="{A9B7D823-BEA0-443A-8A3F-BC2F72430AF8}"/>
    <cellStyle name="Стиль 31" xfId="4507" xr:uid="{74D2C434-535B-4B38-B0D1-02361916D99D}"/>
    <cellStyle name="Стиль 32" xfId="4508" xr:uid="{E9A4BA1C-D1CF-4D08-9255-EB8D876D0041}"/>
    <cellStyle name="Стиль 33" xfId="4509" xr:uid="{31B2EB0F-B934-4131-BB5B-82BC62FF3CB4}"/>
    <cellStyle name="Стиль 34" xfId="4510" xr:uid="{109836CF-BD23-4909-A38D-A100B84A0521}"/>
    <cellStyle name="Стиль 35" xfId="4511" xr:uid="{3D9DB92B-FE24-4139-BD9B-A33707EF4791}"/>
    <cellStyle name="Стиль 36" xfId="4512" xr:uid="{51C316C9-99C9-4670-A81D-186A317CC6C1}"/>
    <cellStyle name="Стиль 37" xfId="4513" xr:uid="{134F346B-0CEB-423A-8BDD-5E70A71E245C}"/>
    <cellStyle name="Стиль 38" xfId="4514" xr:uid="{681B3514-FC50-4A29-AB3D-31FE55F2C7A7}"/>
    <cellStyle name="Стиль 39" xfId="4515" xr:uid="{D27CCA8B-418D-4512-B2C5-246F33E9F307}"/>
    <cellStyle name="Стиль 4" xfId="4516" xr:uid="{6D792605-1E32-4534-8A43-5ACA4F729EC1}"/>
    <cellStyle name="Стиль 40" xfId="4517" xr:uid="{53A8E3C5-CB04-44B6-B155-D6A138AF30FE}"/>
    <cellStyle name="Стиль 41" xfId="4518" xr:uid="{322A52FB-F619-4E41-9E1B-3A32140AB6A1}"/>
    <cellStyle name="Стиль 42" xfId="4519" xr:uid="{CC59FE9B-9BA6-40BE-993E-E503A73551CA}"/>
    <cellStyle name="Стиль 43" xfId="4520" xr:uid="{703282B2-3056-42C6-9214-07E209ADF693}"/>
    <cellStyle name="Стиль 44" xfId="4521" xr:uid="{162CD00A-F8FF-49B5-91E2-03FAAEA63161}"/>
    <cellStyle name="Стиль 45" xfId="4522" xr:uid="{00FC115F-898C-4692-A5EE-CA97763584E1}"/>
    <cellStyle name="Стиль 46" xfId="4523" xr:uid="{5ADBD7BE-3557-4E81-8FC9-A1975100DE20}"/>
    <cellStyle name="Стиль 47" xfId="4524" xr:uid="{506FBB56-95A8-445E-9ED0-E4E761C531F9}"/>
    <cellStyle name="Стиль 48" xfId="4525" xr:uid="{78C1ACF5-EDC5-46EC-BEE8-B0FE8DD52FEC}"/>
    <cellStyle name="Стиль 49" xfId="4526" xr:uid="{636B0C31-E228-4CC3-B5B3-EC58A4106A08}"/>
    <cellStyle name="Стиль 5" xfId="4527" xr:uid="{DF34A2C4-2BB0-40D5-A288-21C14EFCD022}"/>
    <cellStyle name="Стиль 50" xfId="4528" xr:uid="{2EC2D24B-6254-43A5-82E3-DC6B1369470F}"/>
    <cellStyle name="Стиль 51" xfId="4529" xr:uid="{8D7B26E0-9AD0-4167-B6C5-A3E5A4A6A09E}"/>
    <cellStyle name="Стиль 52" xfId="4530" xr:uid="{D063FC1F-14A1-47BF-8184-80EEE73A7151}"/>
    <cellStyle name="Стиль 53" xfId="4531" xr:uid="{12D663A5-DE15-42A1-B4B9-43EDD525DC9B}"/>
    <cellStyle name="Стиль 6" xfId="4532" xr:uid="{88F25203-AF5B-44C5-83CE-D84394F2696D}"/>
    <cellStyle name="Стиль 7" xfId="4533" xr:uid="{AC2CDA15-D4AD-439F-97AE-DC0EB608C75F}"/>
    <cellStyle name="Стиль 8" xfId="4534" xr:uid="{EA77E398-9BC1-4398-A70F-5D9E31006F3E}"/>
    <cellStyle name="Стиль 9" xfId="4535" xr:uid="{1BFBF9E6-81D8-4FE7-84BC-4B0DE6D4A306}"/>
    <cellStyle name="Текст предупреждения" xfId="4536" xr:uid="{339990E8-6463-40D7-A1F4-5EDAFF69958C}"/>
    <cellStyle name="Финансовый 2" xfId="4537" xr:uid="{7C14AB5F-D95A-40FD-BF6B-279BC18E8D8C}"/>
    <cellStyle name="Финансовый 3" xfId="4538" xr:uid="{08052EBA-A809-46B5-AFCD-AD86C7E7304D}"/>
    <cellStyle name="Финансовый_Armenia Filuet Input oct 2011 (3)" xfId="4539" xr:uid="{7CE6FF02-276C-4B4A-8834-C70CA3C449FA}"/>
    <cellStyle name="Хороший" xfId="4540" xr:uid="{17426FA0-8E78-4B8F-BEFF-DBA19EEE3FB0}"/>
    <cellStyle name="パーセント[.0]" xfId="2200" xr:uid="{00000000-0005-0000-0000-00009C080000}"/>
    <cellStyle name="ﾊﾟﾀｰﾝ(中黄)" xfId="2201" xr:uid="{00000000-0005-0000-0000-00009D080000}"/>
    <cellStyle name="ﾊﾟﾀｰﾝ(薄い黄)" xfId="2202" xr:uid="{00000000-0005-0000-0000-00009E080000}"/>
    <cellStyle name="ﾊﾟﾀｰﾝ(黄)" xfId="2203" xr:uid="{00000000-0005-0000-0000-00009F080000}"/>
    <cellStyle name="강조색1" xfId="4541" xr:uid="{06C4D501-3A8A-4D66-9FBD-65BD6DD5A3E5}"/>
    <cellStyle name="강조색2" xfId="4542" xr:uid="{80EA5CE7-EA20-42DD-8AF9-C038682F406B}"/>
    <cellStyle name="강조색3" xfId="4543" xr:uid="{A0D1DB2D-1A41-49B5-961B-1226F15A1E9B}"/>
    <cellStyle name="강조색4" xfId="4544" xr:uid="{A7A3E9BC-C75F-4361-A7A7-0AD73A324AB8}"/>
    <cellStyle name="강조색5" xfId="4545" xr:uid="{E51DD567-E14E-4374-BFDA-EF5B9A69F5D4}"/>
    <cellStyle name="강조색6" xfId="4546" xr:uid="{E8438285-D472-408A-90C1-763D77358F0A}"/>
    <cellStyle name="경고문" xfId="4547" xr:uid="{C33CE82A-5473-4844-8D5F-8657B74C64DA}"/>
    <cellStyle name="계산" xfId="4548" xr:uid="{47FEDB78-96C4-4466-9819-A014356FC2C5}"/>
    <cellStyle name="계산 2" xfId="4549" xr:uid="{CD3BDFD2-CEDC-49D2-B248-050F07005726}"/>
    <cellStyle name="계산 2 2" xfId="4887" xr:uid="{B9C9F5CB-E2DA-46AE-ABB5-39B115B059E3}"/>
    <cellStyle name="계산 3" xfId="4886" xr:uid="{3A065BFD-2C2A-46A3-8EE3-2C783D930C66}"/>
    <cellStyle name="고정소숫점" xfId="4550" xr:uid="{8ADBF8B3-4F81-4351-AD46-5215FA737075}"/>
    <cellStyle name="나쁨" xfId="4551" xr:uid="{E67F5770-7E70-43D4-841B-A060AF45926A}"/>
    <cellStyle name="메모" xfId="4552" xr:uid="{26FF2EA8-1F87-4438-8248-E4BF3EA51393}"/>
    <cellStyle name="메모 2" xfId="4553" xr:uid="{B4685280-2518-47BE-AEB9-414718BFF4CB}"/>
    <cellStyle name="메모 2 2" xfId="4889" xr:uid="{F4646E32-8E8D-4BCC-81EB-88353839A5F1}"/>
    <cellStyle name="메모 3" xfId="4888" xr:uid="{FC78AD97-F547-4849-9B13-F9A2F0D8616C}"/>
    <cellStyle name="보통" xfId="4554" xr:uid="{124CB98B-06D7-49BD-8672-64D00A1D2113}"/>
    <cellStyle name="뷭?_BOOKSHIP" xfId="4555" xr:uid="{A3859165-2336-41CA-BCE2-85C7E6BBFD6A}"/>
    <cellStyle name="설명 텍스트" xfId="4556" xr:uid="{E9E6B702-38E1-4056-8F89-C1576A420B96}"/>
    <cellStyle name="셀 확인" xfId="4557" xr:uid="{8DDA4319-9F60-432B-AADA-E440C0B96AC5}"/>
    <cellStyle name="숫자(R)" xfId="4558" xr:uid="{52B72BB9-E7A5-4409-9B05-ED38F95418BA}"/>
    <cellStyle name="쉼표 [0]_2000년재무제표" xfId="4559" xr:uid="{15D91367-E56D-4AE6-8F6A-5FBE02F86043}"/>
    <cellStyle name="연결된 셀" xfId="4560" xr:uid="{D89209CA-F44C-4496-B858-8322D1195F7D}"/>
    <cellStyle name="요약" xfId="4561" xr:uid="{5B8F01C4-0B41-401A-97B4-1A23FE6B9ECC}"/>
    <cellStyle name="요약 2" xfId="4890" xr:uid="{7049522A-4527-43B3-B10D-7EC4BD697F4A}"/>
    <cellStyle name="원" xfId="4562" xr:uid="{E0350F3B-B043-4C5C-9582-24F162C5EF20}"/>
    <cellStyle name="입력" xfId="4563" xr:uid="{97FA4375-CB98-46F4-B6BF-E72D6AAEE97F}"/>
    <cellStyle name="입력 2" xfId="4564" xr:uid="{FD5806F4-6AD3-480C-BEB0-EE7CAFC553A7}"/>
    <cellStyle name="입력 2 2" xfId="4892" xr:uid="{8BA923EB-95A4-43C7-B66F-96A12FB733D6}"/>
    <cellStyle name="입력 3" xfId="4891" xr:uid="{87E3E544-7034-4D1E-B882-77B4C8154926}"/>
    <cellStyle name="자리수" xfId="4565" xr:uid="{83EA3946-1ED2-483B-A5CD-4AF82CA134A4}"/>
    <cellStyle name="자리수0" xfId="4566" xr:uid="{52265F12-E336-4C38-A6CB-78029B507937}"/>
    <cellStyle name="제목" xfId="4567" xr:uid="{DA1E7AFF-1A3F-4F80-BD55-8B15D8AD0050}"/>
    <cellStyle name="제목 1" xfId="4568" xr:uid="{018D6FFD-4A25-456E-8D9D-901389E6324F}"/>
    <cellStyle name="제목 2" xfId="4569" xr:uid="{658D33EE-ADD0-4EA0-96F6-2EDFEF79AA41}"/>
    <cellStyle name="제목 3" xfId="4570" xr:uid="{CE3730A7-74DE-46E0-A978-73BD7FF9408B}"/>
    <cellStyle name="제목 4" xfId="4571" xr:uid="{C58D6371-3FB3-4069-8162-EA73433FF823}"/>
    <cellStyle name="좋음" xfId="4572" xr:uid="{8D80E1E8-12DF-478A-9634-7792E2714416}"/>
    <cellStyle name="출력" xfId="4573" xr:uid="{82180BE3-6392-4B1D-9CC2-BCC7CCFA2EA4}"/>
    <cellStyle name="출력 2" xfId="4574" xr:uid="{C55904FE-5A7B-492D-A2E1-ACC627AA5D51}"/>
    <cellStyle name="출력 2 2" xfId="4901" xr:uid="{3F42F6AF-ADC5-4F1D-812D-DCAC92B29B9C}"/>
    <cellStyle name="출력 3" xfId="4900" xr:uid="{689998FA-AF2A-40C5-9F60-1B5ACB9D8EE5}"/>
    <cellStyle name="콤마 [0]_(type)총괄" xfId="4575" xr:uid="{4EB45541-E20C-430B-A90A-E5DAFB017B35}"/>
    <cellStyle name="콤마_(type)총괄" xfId="4576" xr:uid="{0DC921B3-F706-4E58-92FF-CF07B2282787}"/>
    <cellStyle name="통화_cost-IJ-0823" xfId="2204" xr:uid="{00000000-0005-0000-0000-0000A0080000}"/>
    <cellStyle name="퍼센트" xfId="4577" xr:uid="{DA2069C0-4703-4EBD-8145-CD5854F56096}"/>
    <cellStyle name="표준 3" xfId="4578" xr:uid="{E49DF9AE-555C-4460-94B7-362B945D83E4}"/>
    <cellStyle name="표준_cost-IJ-0823" xfId="2205" xr:uid="{00000000-0005-0000-0000-0000A1080000}"/>
    <cellStyle name="화폐기호" xfId="4579" xr:uid="{3871123F-ADD7-4B21-8AE3-B30F33D5FBF5}"/>
    <cellStyle name="화폐기호0" xfId="4580" xr:uid="{A225A45E-67BC-41EB-A2D4-BD3FF894FA14}"/>
    <cellStyle name="一般_300mm Status Matrix" xfId="4581" xr:uid="{D6D83A52-A025-4BF3-B32D-BF1639595D45}"/>
    <cellStyle name="千位分隔_Financial_Model_v2" xfId="4582" xr:uid="{D6AA8825-2460-4F4D-A27D-02536A2E27A0}"/>
    <cellStyle name="后继超级链接_Kagawa forecast" xfId="4583" xr:uid="{BA91BB45-0469-4389-A6AF-D3A4819F8327}"/>
    <cellStyle name="桁区切り [0.00]_2000-OIH" xfId="4584" xr:uid="{3608ABCD-886C-4B1E-9059-A55C1A8AD894}"/>
    <cellStyle name="桁区切り_1pieceTOP10" xfId="2206" xr:uid="{00000000-0005-0000-0000-0000A3080000}"/>
    <cellStyle name="標準_1-3-28Apr" xfId="2207" xr:uid="{00000000-0005-0000-0000-0000A4080000}"/>
    <cellStyle name="货币[0]_Kagawa forecast" xfId="4586" xr:uid="{54A3BB78-BAE5-4E91-AF1B-2AE6A0435800}"/>
    <cellStyle name="货币_Kagawa forecast" xfId="4587" xr:uid="{605D7E00-1351-484C-9264-0674951E74D2}"/>
    <cellStyle name="超级链接_Kagawa forecast" xfId="4588" xr:uid="{56D46B97-A5EE-4F9C-B36D-2E53C186DB20}"/>
    <cellStyle name="通貨 [0.00]_2000-OIH" xfId="4589" xr:uid="{FF0CC308-CEF3-439A-A9F1-F098694BCBF9}"/>
    <cellStyle name="通貨_1pieceTOP10" xfId="2208" xr:uid="{00000000-0005-0000-0000-0000A60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93344</xdr:rowOff>
    </xdr:from>
    <xdr:to>
      <xdr:col>1</xdr:col>
      <xdr:colOff>3788363</xdr:colOff>
      <xdr:row>4</xdr:row>
      <xdr:rowOff>114299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93344"/>
          <a:ext cx="4207462" cy="859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106680</xdr:colOff>
          <xdr:row>3</xdr:row>
          <xdr:rowOff>0</xdr:rowOff>
        </xdr:from>
        <xdr:to>
          <xdr:col>11</xdr:col>
          <xdr:colOff>335280</xdr:colOff>
          <xdr:row>5</xdr:row>
          <xdr:rowOff>45720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Click to Print</a:t>
              </a:r>
            </a:p>
          </xdr:txBody>
        </xdr:sp>
        <xdr:clientData fPrintsWithSheet="0"/>
      </xdr:twoCellAnchor>
    </mc:Choice>
    <mc:Fallback/>
  </mc:AlternateContent>
  <xdr:twoCellAnchor editAs="oneCell">
    <xdr:from>
      <xdr:col>4</xdr:col>
      <xdr:colOff>47625</xdr:colOff>
      <xdr:row>0</xdr:row>
      <xdr:rowOff>9634</xdr:rowOff>
    </xdr:from>
    <xdr:to>
      <xdr:col>7</xdr:col>
      <xdr:colOff>476250</xdr:colOff>
      <xdr:row>1</xdr:row>
      <xdr:rowOff>21563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75" y="9634"/>
          <a:ext cx="2205990" cy="4462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la/AppData/Local/Microsoft/Windows/Temporary%20Internet%20Files/Content.Outlook/0PM39BP0/Employee%20Order%20form_29%20August%202012a.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lhi%20Manual%20Order%20with%20loo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oduct - Price List"/>
      <sheetName val="Employe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ORDER SCREEN"/>
      <sheetName val="Product Table"/>
      <sheetName val="PRODUCT - PRICE LIST"/>
      <sheetName val="LIT&amp;AOP - PRICE LIST"/>
      <sheetName val="Variáveis"/>
      <sheetName val="Tipo Cancelamento"/>
      <sheetName val="Motivo Cancelamento"/>
      <sheetName val="Venezuela Price List"/>
      <sheetName val="Order Form"/>
      <sheetName val="*****"/>
      <sheetName val="Price-list-new"/>
      <sheetName val="RO adj IR - page 1"/>
      <sheetName val="RO adj IR - page 1 "/>
      <sheetName val="Del form"/>
      <sheetName val="BCS (42)"/>
      <sheetName val="Calculations"/>
      <sheetName val="Anleitung"/>
      <sheetName val="Grosshandelspreisliste"/>
      <sheetName val="Promote Preisliste"/>
      <sheetName val="Bestellformular"/>
      <sheetName val="KV"/>
      <sheetName val="Liste de prix Réunion"/>
      <sheetName val="Bon de commande"/>
      <sheetName val="Feuil1"/>
      <sheetName val="Feuil2"/>
      <sheetName val="Feuil3"/>
      <sheetName val="ProductTable"/>
      <sheetName val="Récapitulatif de factures"/>
      <sheetName val="MANUAL_ORDER_SCREEN"/>
      <sheetName val="Delhi Manual Order with lookups"/>
      <sheetName val="Product_Table"/>
      <sheetName val="PRODUCT_-_PRICE_LIST"/>
      <sheetName val="LIT&amp;AOP_-_PRICE_LIST"/>
      <sheetName val="Tipo_Cancelamento"/>
      <sheetName val="Motivo_Cancelamento"/>
      <sheetName val="Venezuela_Price_List"/>
      <sheetName val="Order_Form"/>
      <sheetName val="RO_adj_IR_-_page_1"/>
      <sheetName val="RO_adj_IR_-_page_1_"/>
      <sheetName val="Del_form"/>
      <sheetName val="BCS_(42)"/>
      <sheetName val="Promote_Preisliste"/>
      <sheetName val="Liste_de_prix_Réunion"/>
      <sheetName val="Bon_de_commande"/>
      <sheetName val="Récapitulatif_de_factures"/>
      <sheetName val="MANUAL_ORDER_SCREEN1"/>
      <sheetName val="Product_Table1"/>
      <sheetName val="PRODUCT_-_PRICE_LIST1"/>
      <sheetName val="LIT&amp;AOP_-_PRICE_LIST1"/>
      <sheetName val="Tipo_Cancelamento1"/>
      <sheetName val="Motivo_Cancelamento1"/>
      <sheetName val="Venezuela_Price_List1"/>
      <sheetName val="Order_Form1"/>
      <sheetName val="RO_adj_IR_-_page_11"/>
      <sheetName val="RO_adj_IR_-_page_1_1"/>
      <sheetName val="Del_form1"/>
      <sheetName val="BCS_(42)1"/>
      <sheetName val="Promote_Preisliste1"/>
      <sheetName val="Liste_de_prix_Réunion1"/>
      <sheetName val="Bon_de_commande1"/>
      <sheetName val="Récapitulatif_de_factures1"/>
      <sheetName val="Delhi_Manual_Order_with_lookups"/>
      <sheetName val="MANUAL_ORDER_SCREEN2"/>
      <sheetName val="Product_Table2"/>
      <sheetName val="PRODUCT_-_PRICE_LIST2"/>
      <sheetName val="LIT&amp;AOP_-_PRICE_LIST2"/>
      <sheetName val="Tipo_Cancelamento2"/>
      <sheetName val="Motivo_Cancelamento2"/>
      <sheetName val="Venezuela_Price_List2"/>
      <sheetName val="Order_Form2"/>
      <sheetName val="RO_adj_IR_-_page_12"/>
      <sheetName val="RO_adj_IR_-_page_1_2"/>
      <sheetName val="Del_form2"/>
      <sheetName val="BCS_(42)2"/>
      <sheetName val="Delhi_Manual_Order_with_lookup1"/>
      <sheetName val="Promote_Preisliste2"/>
      <sheetName val="Liste_de_prix_Réunion2"/>
      <sheetName val="Bon_de_commande2"/>
      <sheetName val="Récapitulatif_de_factures2"/>
      <sheetName val="Formular za poručivanje"/>
      <sheetName val="MANUAL_ORDER_SCREEN3"/>
      <sheetName val="Product_Table3"/>
      <sheetName val="PRODUCT_-_PRICE_LIST3"/>
      <sheetName val="LIT&amp;AOP_-_PRICE_LIST3"/>
      <sheetName val="Tipo_Cancelamento3"/>
      <sheetName val="Motivo_Cancelamento3"/>
      <sheetName val="Venezuela_Price_List3"/>
      <sheetName val="Order_Form3"/>
      <sheetName val="RO_adj_IR_-_page_13"/>
      <sheetName val="RO_adj_IR_-_page_1_3"/>
      <sheetName val="Del_form3"/>
      <sheetName val="BCS_(42)3"/>
      <sheetName val="Promote_Preisliste3"/>
      <sheetName val="Liste_de_prix_Réunion3"/>
      <sheetName val="Bon_de_commande3"/>
      <sheetName val="Récapitulatif_de_factures3"/>
      <sheetName val="Delhi_Manual_Order_with_lookup2"/>
      <sheetName val="Formular_za_poručivanje"/>
      <sheetName val="MANUAL_ORDER_SCREEN4"/>
      <sheetName val="Product_Table4"/>
      <sheetName val="PRODUCT_-_PRICE_LIST4"/>
      <sheetName val="LIT&amp;AOP_-_PRICE_LIST4"/>
      <sheetName val="Tipo_Cancelamento4"/>
      <sheetName val="Motivo_Cancelamento4"/>
      <sheetName val="Venezuela_Price_List4"/>
      <sheetName val="Order_Form4"/>
      <sheetName val="RO_adj_IR_-_page_14"/>
      <sheetName val="RO_adj_IR_-_page_1_4"/>
      <sheetName val="Del_form4"/>
      <sheetName val="BCS_(42)4"/>
      <sheetName val="Promote_Preisliste4"/>
      <sheetName val="Liste_de_prix_Réunion4"/>
      <sheetName val="Bon_de_commande4"/>
      <sheetName val="Récapitulatif_de_factures4"/>
      <sheetName val="Delhi_Manual_Order_with_lookup3"/>
      <sheetName val="Formular_za_poručivanje1"/>
      <sheetName val="MANUAL_ORDER_SCREEN5"/>
      <sheetName val="Product_Table5"/>
      <sheetName val="PRODUCT_-_PRICE_LIST5"/>
      <sheetName val="LIT&amp;AOP_-_PRICE_LIST5"/>
      <sheetName val="Tipo_Cancelamento5"/>
      <sheetName val="Motivo_Cancelamento5"/>
      <sheetName val="Venezuela_Price_List5"/>
      <sheetName val="Order_Form5"/>
      <sheetName val="RO_adj_IR_-_page_15"/>
      <sheetName val="RO_adj_IR_-_page_1_5"/>
      <sheetName val="Del_form5"/>
      <sheetName val="BCS_(42)5"/>
      <sheetName val="Promote_Preisliste5"/>
      <sheetName val="Liste_de_prix_Réunion5"/>
      <sheetName val="Bon_de_commande5"/>
      <sheetName val="Récapitulatif_de_factures5"/>
      <sheetName val="Delhi_Manual_Order_with_lookup4"/>
      <sheetName val="Formular_za_poručivanje2"/>
      <sheetName val="MANUAL_ORDER_SCREEN6"/>
      <sheetName val="Product_Table6"/>
      <sheetName val="PRODUCT_-_PRICE_LIST6"/>
      <sheetName val="LIT&amp;AOP_-_PRICE_LIST6"/>
      <sheetName val="Tipo_Cancelamento6"/>
      <sheetName val="Motivo_Cancelamento6"/>
      <sheetName val="Venezuela_Price_List6"/>
      <sheetName val="Order_Form6"/>
      <sheetName val="RO_adj_IR_-_page_16"/>
      <sheetName val="RO_adj_IR_-_page_1_6"/>
      <sheetName val="Del_form6"/>
      <sheetName val="BCS_(42)6"/>
      <sheetName val="Promote_Preisliste6"/>
      <sheetName val="Liste_de_prix_Réunion6"/>
      <sheetName val="Bon_de_commande6"/>
      <sheetName val="Récapitulatif_de_factures6"/>
      <sheetName val="Delhi_Manual_Order_with_lookup5"/>
      <sheetName val="Formular_za_poručivanje3"/>
      <sheetName val="MANUAL_ORDER_SCREEN7"/>
      <sheetName val="Product_Table7"/>
      <sheetName val="PRODUCT_-_PRICE_LIST7"/>
      <sheetName val="LIT&amp;AOP_-_PRICE_LIST7"/>
      <sheetName val="Tipo_Cancelamento7"/>
      <sheetName val="Motivo_Cancelamento7"/>
      <sheetName val="Venezuela_Price_List7"/>
      <sheetName val="Order_Form7"/>
      <sheetName val="RO_adj_IR_-_page_17"/>
      <sheetName val="RO_adj_IR_-_page_1_7"/>
      <sheetName val="Del_form7"/>
      <sheetName val="BCS_(42)7"/>
      <sheetName val="Delhi_Manual_Order_with_lookup6"/>
      <sheetName val="Promote_Preisliste7"/>
      <sheetName val="Liste_de_prix_Réunion7"/>
      <sheetName val="Bon_de_commande7"/>
      <sheetName val="Récapitulatif_de_factures7"/>
    </sheetNames>
    <sheetDataSet>
      <sheetData sheetId="0" refreshError="1"/>
      <sheetData sheetId="1" refreshError="1">
        <row r="1">
          <cell r="A1" t="str">
            <v>Stock No.</v>
          </cell>
          <cell r="B1" t="str">
            <v>Product Name</v>
          </cell>
          <cell r="C1" t="str">
            <v>U/M</v>
          </cell>
          <cell r="D1" t="str">
            <v>Volume Points</v>
          </cell>
          <cell r="E1" t="str">
            <v>Earn  Base</v>
          </cell>
          <cell r="F1" t="str">
            <v>Retail Price</v>
          </cell>
          <cell r="G1" t="str">
            <v>Unreg.
sales tax</v>
          </cell>
          <cell r="H1" t="str">
            <v>Reg.sales tax</v>
          </cell>
          <cell r="I1" t="str">
            <v>Product
Type</v>
          </cell>
        </row>
        <row r="2">
          <cell r="A2">
            <v>909</v>
          </cell>
          <cell r="B2" t="str">
            <v>Processing Fee - Supervisor</v>
          </cell>
          <cell r="C2" t="str">
            <v>(1)</v>
          </cell>
          <cell r="D2">
            <v>0</v>
          </cell>
          <cell r="E2">
            <v>2700</v>
          </cell>
          <cell r="F2">
            <v>2700</v>
          </cell>
          <cell r="G2">
            <v>0</v>
          </cell>
          <cell r="H2">
            <v>0</v>
          </cell>
          <cell r="I2" t="str">
            <v>L</v>
          </cell>
        </row>
        <row r="3">
          <cell r="A3">
            <v>1270</v>
          </cell>
          <cell r="B3" t="str">
            <v>Formula 1 - Protein Drink Mix - Vanilla - 500g</v>
          </cell>
          <cell r="C3" t="str">
            <v>(1)</v>
          </cell>
          <cell r="D3">
            <v>21.75</v>
          </cell>
          <cell r="E3">
            <v>900</v>
          </cell>
          <cell r="F3">
            <v>900</v>
          </cell>
          <cell r="G3">
            <v>7</v>
          </cell>
          <cell r="H3">
            <v>0</v>
          </cell>
          <cell r="I3" t="str">
            <v>P</v>
          </cell>
        </row>
        <row r="4">
          <cell r="A4">
            <v>1271</v>
          </cell>
          <cell r="B4" t="str">
            <v>Formula 1 - Protein Drink Mix- Vanilla - 200g</v>
          </cell>
          <cell r="C4" t="str">
            <v>(1)</v>
          </cell>
          <cell r="D4">
            <v>8.6999999999999993</v>
          </cell>
          <cell r="E4">
            <v>425</v>
          </cell>
          <cell r="F4">
            <v>425</v>
          </cell>
          <cell r="G4">
            <v>7</v>
          </cell>
          <cell r="H4">
            <v>0</v>
          </cell>
          <cell r="I4" t="str">
            <v>P</v>
          </cell>
        </row>
        <row r="5">
          <cell r="A5">
            <v>1272</v>
          </cell>
          <cell r="B5" t="str">
            <v>Formula 1 - Protein Drink Mix - Chocolate - 500g</v>
          </cell>
          <cell r="C5" t="str">
            <v>(1)</v>
          </cell>
          <cell r="D5">
            <v>21.75</v>
          </cell>
          <cell r="E5">
            <v>900</v>
          </cell>
          <cell r="F5">
            <v>900</v>
          </cell>
          <cell r="G5">
            <v>7</v>
          </cell>
          <cell r="H5">
            <v>0</v>
          </cell>
          <cell r="I5" t="str">
            <v>P</v>
          </cell>
        </row>
        <row r="6">
          <cell r="A6">
            <v>1273</v>
          </cell>
          <cell r="B6" t="str">
            <v>Formula 1 - Protein Drink Mix - Chocolate - 200g</v>
          </cell>
          <cell r="C6" t="str">
            <v>(1)</v>
          </cell>
          <cell r="D6">
            <v>8.6999999999999993</v>
          </cell>
          <cell r="E6">
            <v>425</v>
          </cell>
          <cell r="F6">
            <v>425</v>
          </cell>
          <cell r="G6">
            <v>7</v>
          </cell>
          <cell r="H6">
            <v>0</v>
          </cell>
          <cell r="I6" t="str">
            <v>P</v>
          </cell>
        </row>
        <row r="7">
          <cell r="A7">
            <v>1274</v>
          </cell>
          <cell r="B7" t="str">
            <v>Formula 1 - Protein Drink Mix - Mango - 500g</v>
          </cell>
          <cell r="C7" t="str">
            <v>(1)</v>
          </cell>
          <cell r="D7">
            <v>21.75</v>
          </cell>
          <cell r="E7">
            <v>900</v>
          </cell>
          <cell r="F7">
            <v>900</v>
          </cell>
          <cell r="G7">
            <v>7</v>
          </cell>
          <cell r="H7">
            <v>0</v>
          </cell>
          <cell r="I7" t="str">
            <v>P</v>
          </cell>
        </row>
        <row r="8">
          <cell r="A8">
            <v>1275</v>
          </cell>
          <cell r="B8" t="str">
            <v>Formula 1 - Protein Drink Mix - Mango - 200g</v>
          </cell>
          <cell r="C8" t="str">
            <v>(1)</v>
          </cell>
          <cell r="D8">
            <v>8.6999999999999993</v>
          </cell>
          <cell r="E8">
            <v>425</v>
          </cell>
          <cell r="F8">
            <v>425</v>
          </cell>
          <cell r="G8">
            <v>7</v>
          </cell>
          <cell r="H8">
            <v>0</v>
          </cell>
          <cell r="I8" t="str">
            <v>P</v>
          </cell>
        </row>
        <row r="9">
          <cell r="A9">
            <v>1276</v>
          </cell>
          <cell r="B9" t="str">
            <v>Formula 2 - Multivitamin Mineral &amp; Herbal (90 Tablets)</v>
          </cell>
          <cell r="C9" t="str">
            <v>(1)</v>
          </cell>
          <cell r="D9">
            <v>19.95</v>
          </cell>
          <cell r="E9">
            <v>825</v>
          </cell>
          <cell r="F9">
            <v>825</v>
          </cell>
          <cell r="G9">
            <v>7</v>
          </cell>
          <cell r="H9">
            <v>0</v>
          </cell>
          <cell r="I9" t="str">
            <v>P</v>
          </cell>
        </row>
        <row r="10">
          <cell r="A10">
            <v>1277</v>
          </cell>
          <cell r="B10" t="str">
            <v>Formula 3 - Cell Activator (120 Tablets)</v>
          </cell>
          <cell r="C10" t="str">
            <v>(1)</v>
          </cell>
          <cell r="D10">
            <v>20.5</v>
          </cell>
          <cell r="E10">
            <v>850</v>
          </cell>
          <cell r="F10">
            <v>850</v>
          </cell>
          <cell r="G10">
            <v>7</v>
          </cell>
          <cell r="H10">
            <v>0</v>
          </cell>
          <cell r="I10" t="str">
            <v>P</v>
          </cell>
        </row>
        <row r="11">
          <cell r="A11">
            <v>1278</v>
          </cell>
          <cell r="B11" t="str">
            <v>Activated Fibre (90 Tablets)</v>
          </cell>
          <cell r="C11" t="str">
            <v>(1)</v>
          </cell>
          <cell r="D11">
            <v>15.75</v>
          </cell>
          <cell r="E11">
            <v>675</v>
          </cell>
          <cell r="F11">
            <v>675</v>
          </cell>
          <cell r="G11">
            <v>7</v>
          </cell>
          <cell r="H11">
            <v>0</v>
          </cell>
          <cell r="I11" t="str">
            <v>P</v>
          </cell>
        </row>
        <row r="12">
          <cell r="A12">
            <v>1279</v>
          </cell>
          <cell r="B12" t="str">
            <v>DinoKidsTM Shake - Chocolicious - 200g</v>
          </cell>
          <cell r="C12" t="str">
            <v>(1)</v>
          </cell>
          <cell r="D12">
            <v>9.6</v>
          </cell>
          <cell r="E12">
            <v>460</v>
          </cell>
          <cell r="F12">
            <v>460</v>
          </cell>
          <cell r="G12">
            <v>7</v>
          </cell>
          <cell r="H12">
            <v>0</v>
          </cell>
          <cell r="I12" t="str">
            <v>P</v>
          </cell>
        </row>
        <row r="13">
          <cell r="A13">
            <v>1286</v>
          </cell>
          <cell r="B13" t="str">
            <v>Formula 3 - Cell Activator (40 Tablets)</v>
          </cell>
          <cell r="C13" t="str">
            <v>(1)</v>
          </cell>
          <cell r="D13">
            <v>6.8</v>
          </cell>
          <cell r="E13">
            <v>320</v>
          </cell>
          <cell r="F13">
            <v>320</v>
          </cell>
          <cell r="G13">
            <v>7</v>
          </cell>
          <cell r="H13">
            <v>0</v>
          </cell>
          <cell r="I13" t="str">
            <v>P</v>
          </cell>
        </row>
        <row r="14">
          <cell r="A14">
            <v>1287</v>
          </cell>
          <cell r="B14" t="str">
            <v>Formula 2 - Multivitamin Mineral &amp; Herbal (15 Tablets)</v>
          </cell>
          <cell r="C14" t="str">
            <v>(1)</v>
          </cell>
          <cell r="D14">
            <v>3.3</v>
          </cell>
          <cell r="E14">
            <v>155</v>
          </cell>
          <cell r="F14">
            <v>155</v>
          </cell>
          <cell r="G14">
            <v>7</v>
          </cell>
          <cell r="H14">
            <v>0</v>
          </cell>
          <cell r="I14" t="str">
            <v>P</v>
          </cell>
        </row>
        <row r="15">
          <cell r="A15">
            <v>1288</v>
          </cell>
          <cell r="B15" t="str">
            <v>Activated Fibre (25 Tablets)</v>
          </cell>
          <cell r="C15" t="str">
            <v>(1)</v>
          </cell>
          <cell r="D15">
            <v>4.4000000000000004</v>
          </cell>
          <cell r="E15">
            <v>210</v>
          </cell>
          <cell r="F15">
            <v>210</v>
          </cell>
          <cell r="G15">
            <v>7</v>
          </cell>
          <cell r="H15">
            <v>0</v>
          </cell>
          <cell r="I15" t="str">
            <v>P</v>
          </cell>
        </row>
        <row r="16">
          <cell r="A16">
            <v>3544</v>
          </cell>
          <cell r="B16" t="str">
            <v>Quick Start - Convenience - Vanilla - 500g</v>
          </cell>
          <cell r="C16" t="str">
            <v>(1)</v>
          </cell>
          <cell r="D16">
            <v>21.75</v>
          </cell>
          <cell r="E16">
            <v>900</v>
          </cell>
          <cell r="F16">
            <v>900</v>
          </cell>
          <cell r="G16">
            <v>7</v>
          </cell>
          <cell r="H16">
            <v>0</v>
          </cell>
          <cell r="I16" t="str">
            <v>P</v>
          </cell>
        </row>
        <row r="17">
          <cell r="A17">
            <v>3545</v>
          </cell>
          <cell r="B17" t="str">
            <v>Quick Start - Convenience - Chocolate - 500g</v>
          </cell>
          <cell r="C17" t="str">
            <v>(1)</v>
          </cell>
          <cell r="D17">
            <v>21.75</v>
          </cell>
          <cell r="E17">
            <v>900</v>
          </cell>
          <cell r="F17">
            <v>900</v>
          </cell>
          <cell r="G17">
            <v>7</v>
          </cell>
          <cell r="H17">
            <v>0</v>
          </cell>
          <cell r="I17" t="str">
            <v>P</v>
          </cell>
        </row>
        <row r="18">
          <cell r="A18">
            <v>3546</v>
          </cell>
          <cell r="B18" t="str">
            <v>Quick Start - Convenience - Mango - 500g</v>
          </cell>
          <cell r="C18" t="str">
            <v>(1)</v>
          </cell>
          <cell r="D18">
            <v>21.75</v>
          </cell>
          <cell r="E18">
            <v>900</v>
          </cell>
          <cell r="F18">
            <v>900</v>
          </cell>
          <cell r="G18">
            <v>7</v>
          </cell>
          <cell r="H18">
            <v>0</v>
          </cell>
          <cell r="I18" t="str">
            <v>P</v>
          </cell>
        </row>
        <row r="19">
          <cell r="A19">
            <v>3547</v>
          </cell>
          <cell r="B19" t="str">
            <v>Quick Start - Convenience - Vanilla - 200g</v>
          </cell>
          <cell r="C19" t="str">
            <v>(1)</v>
          </cell>
          <cell r="D19">
            <v>8.6999999999999993</v>
          </cell>
          <cell r="E19">
            <v>425</v>
          </cell>
          <cell r="F19">
            <v>425</v>
          </cell>
          <cell r="G19">
            <v>7</v>
          </cell>
          <cell r="H19">
            <v>0</v>
          </cell>
          <cell r="I19" t="str">
            <v>P</v>
          </cell>
        </row>
        <row r="20">
          <cell r="A20">
            <v>3548</v>
          </cell>
          <cell r="B20" t="str">
            <v>Quick Start - Convenience - Chocolate - 200g</v>
          </cell>
          <cell r="C20" t="str">
            <v>(1)</v>
          </cell>
          <cell r="D20">
            <v>8.6999999999999993</v>
          </cell>
          <cell r="E20">
            <v>425</v>
          </cell>
          <cell r="F20">
            <v>425</v>
          </cell>
          <cell r="G20">
            <v>7</v>
          </cell>
          <cell r="H20">
            <v>0</v>
          </cell>
          <cell r="I20" t="str">
            <v>P</v>
          </cell>
        </row>
        <row r="21">
          <cell r="A21">
            <v>3549</v>
          </cell>
          <cell r="B21" t="str">
            <v>Quick Start - Convenience - Mango - 200g</v>
          </cell>
          <cell r="C21" t="str">
            <v>(1)</v>
          </cell>
          <cell r="D21">
            <v>8.6999999999999993</v>
          </cell>
          <cell r="E21">
            <v>425</v>
          </cell>
          <cell r="F21">
            <v>425</v>
          </cell>
          <cell r="G21">
            <v>7</v>
          </cell>
          <cell r="H21">
            <v>0</v>
          </cell>
          <cell r="I21" t="str">
            <v>P</v>
          </cell>
        </row>
        <row r="22">
          <cell r="A22">
            <v>3550</v>
          </cell>
          <cell r="B22" t="str">
            <v>Advanced - Convenience - Vanilla - 500g, &amp; Formula 2 - Multivitamin Mineral &amp; Herbal (90 Tablets)</v>
          </cell>
          <cell r="C22" t="str">
            <v>(1)</v>
          </cell>
          <cell r="D22">
            <v>41.7</v>
          </cell>
          <cell r="E22">
            <v>1725</v>
          </cell>
          <cell r="F22">
            <v>1725</v>
          </cell>
          <cell r="G22">
            <v>7</v>
          </cell>
          <cell r="H22">
            <v>0</v>
          </cell>
          <cell r="I22" t="str">
            <v>P</v>
          </cell>
        </row>
        <row r="23">
          <cell r="A23">
            <v>3551</v>
          </cell>
          <cell r="B23" t="str">
            <v>Advanced - Convenience - Chocolate - 500g, &amp; Formula 2 - Multivitamin Mineral &amp; Herbal (90 Tablets)</v>
          </cell>
          <cell r="C23" t="str">
            <v>(1)</v>
          </cell>
          <cell r="D23">
            <v>41.7</v>
          </cell>
          <cell r="E23">
            <v>1725</v>
          </cell>
          <cell r="F23">
            <v>1725</v>
          </cell>
          <cell r="G23">
            <v>7</v>
          </cell>
          <cell r="H23">
            <v>0</v>
          </cell>
          <cell r="I23" t="str">
            <v>P</v>
          </cell>
        </row>
        <row r="24">
          <cell r="A24">
            <v>3552</v>
          </cell>
          <cell r="B24" t="str">
            <v>Advanced - Convenience - Mango - 500g, &amp; Formula 2 - Multivitamin Mineral &amp; Herbal (90 Tablets)</v>
          </cell>
          <cell r="C24" t="str">
            <v>(1)</v>
          </cell>
          <cell r="D24">
            <v>41.7</v>
          </cell>
          <cell r="E24">
            <v>1725</v>
          </cell>
          <cell r="F24">
            <v>1725</v>
          </cell>
          <cell r="G24">
            <v>7</v>
          </cell>
          <cell r="H24">
            <v>0</v>
          </cell>
          <cell r="I24" t="str">
            <v>P</v>
          </cell>
        </row>
        <row r="25">
          <cell r="A25">
            <v>3553</v>
          </cell>
          <cell r="B25" t="str">
            <v>Advanced - Convenience - Vanilla - 200g, &amp; Formula 2 - Multivitamin Mineral &amp; Herbal (15 Tablets)</v>
          </cell>
          <cell r="C25" t="str">
            <v>(1)</v>
          </cell>
          <cell r="D25">
            <v>12</v>
          </cell>
          <cell r="E25">
            <v>580</v>
          </cell>
          <cell r="F25">
            <v>580</v>
          </cell>
          <cell r="G25">
            <v>7</v>
          </cell>
          <cell r="H25">
            <v>0</v>
          </cell>
          <cell r="I25" t="str">
            <v>P</v>
          </cell>
        </row>
        <row r="26">
          <cell r="A26">
            <v>3554</v>
          </cell>
          <cell r="B26" t="str">
            <v>Advanced - Convenience - Chocolate - 200g, &amp; Formula 2 - Multivitamin Mineral &amp; Herbal (15 Tablets)</v>
          </cell>
          <cell r="C26" t="str">
            <v>(1)</v>
          </cell>
          <cell r="D26">
            <v>12</v>
          </cell>
          <cell r="E26">
            <v>580</v>
          </cell>
          <cell r="F26">
            <v>580</v>
          </cell>
          <cell r="G26">
            <v>7</v>
          </cell>
          <cell r="H26">
            <v>0</v>
          </cell>
          <cell r="I26" t="str">
            <v>P</v>
          </cell>
        </row>
        <row r="27">
          <cell r="A27">
            <v>3555</v>
          </cell>
          <cell r="B27" t="str">
            <v>Advanced - Convenience - Mango - 200g, &amp; Formula 2 - Multivitamin Mineral &amp; Herbal (15 Tablets)</v>
          </cell>
          <cell r="C27" t="str">
            <v>(1)</v>
          </cell>
          <cell r="D27">
            <v>12</v>
          </cell>
          <cell r="E27">
            <v>580</v>
          </cell>
          <cell r="F27">
            <v>580</v>
          </cell>
          <cell r="G27">
            <v>7</v>
          </cell>
          <cell r="H27">
            <v>0</v>
          </cell>
          <cell r="I27" t="str">
            <v>P</v>
          </cell>
        </row>
        <row r="28">
          <cell r="A28">
            <v>3556</v>
          </cell>
          <cell r="B28" t="str">
            <v>Ultimate - Convenience - Vanilla - 500g, Formula 2 - Multivitamin Mineral &amp; Herbal (90 Tablets), Formula 3 - Cell Activator (120 Tablets), &amp; Activated Fibre ( Tablets)</v>
          </cell>
          <cell r="C28" t="str">
            <v>(1)</v>
          </cell>
          <cell r="D28">
            <v>77.95</v>
          </cell>
          <cell r="E28">
            <v>3250</v>
          </cell>
          <cell r="F28">
            <v>3250</v>
          </cell>
          <cell r="G28">
            <v>7</v>
          </cell>
          <cell r="H28">
            <v>0</v>
          </cell>
          <cell r="I28" t="str">
            <v>P</v>
          </cell>
        </row>
        <row r="29">
          <cell r="A29">
            <v>3557</v>
          </cell>
          <cell r="B29" t="str">
            <v>Ultimate - Convenience - Chocolate - 500g, Formula 2 - Multivitamin Mineral &amp; Herbal (90 Tablets), Formula 3 - Cell Activator (120 Tablets), &amp; Activated Fibre (100 Tablets)</v>
          </cell>
          <cell r="C29" t="str">
            <v>(1)</v>
          </cell>
          <cell r="D29">
            <v>77.95</v>
          </cell>
          <cell r="E29">
            <v>3250</v>
          </cell>
          <cell r="F29">
            <v>3250</v>
          </cell>
          <cell r="G29">
            <v>7</v>
          </cell>
          <cell r="H29">
            <v>0</v>
          </cell>
          <cell r="I29" t="str">
            <v>P</v>
          </cell>
        </row>
        <row r="30">
          <cell r="A30">
            <v>3558</v>
          </cell>
          <cell r="B30" t="str">
            <v>Ultimate - Convenience - Mango - 500g, Formula 2 - Multivitamin Mineral &amp; Herbal (90 Tablets), Formula 3 - Cell Activator (120 Tablets), &amp; Activated Fibre (100 Tablets)</v>
          </cell>
          <cell r="C30" t="str">
            <v>(1)</v>
          </cell>
          <cell r="D30">
            <v>77.95</v>
          </cell>
          <cell r="E30">
            <v>3250</v>
          </cell>
          <cell r="F30">
            <v>3250</v>
          </cell>
          <cell r="G30">
            <v>7</v>
          </cell>
          <cell r="H30">
            <v>0</v>
          </cell>
          <cell r="I30" t="str">
            <v>P</v>
          </cell>
        </row>
        <row r="31">
          <cell r="A31">
            <v>3559</v>
          </cell>
          <cell r="B31" t="str">
            <v>Ultimate - Convenience - Vanilla - 200g, Formula 2 - Multivitamin Mineral &amp; Herbal (15 Tablets), Formula 3 - Cell Activator (40 Tablets), &amp; Activated Fibre (25 Tablets)</v>
          </cell>
          <cell r="C31" t="str">
            <v>(1)</v>
          </cell>
          <cell r="D31">
            <v>23.2</v>
          </cell>
          <cell r="E31">
            <v>1110</v>
          </cell>
          <cell r="F31">
            <v>1110</v>
          </cell>
          <cell r="G31">
            <v>7</v>
          </cell>
          <cell r="H31">
            <v>0</v>
          </cell>
          <cell r="I31" t="str">
            <v>P</v>
          </cell>
        </row>
        <row r="32">
          <cell r="A32">
            <v>3560</v>
          </cell>
          <cell r="B32" t="str">
            <v>Ultimate - Convenience - Chocolate - 200g, Formula 2 - Multivitamin Mineral &amp; Herbal (15 Tablets), Formula 3 - Cell Activator (40 Tablets), &amp; Activated Fibre (25 Tablets)</v>
          </cell>
          <cell r="C32" t="str">
            <v>(1)</v>
          </cell>
          <cell r="D32">
            <v>23.2</v>
          </cell>
          <cell r="E32">
            <v>1110</v>
          </cell>
          <cell r="F32">
            <v>1110</v>
          </cell>
          <cell r="G32">
            <v>7</v>
          </cell>
          <cell r="H32">
            <v>0</v>
          </cell>
          <cell r="I32" t="str">
            <v>P</v>
          </cell>
        </row>
        <row r="33">
          <cell r="A33">
            <v>3561</v>
          </cell>
          <cell r="B33" t="str">
            <v>Ultimate - Convenience - Mango - 200g, Formula 2 - Multivitamin Mineral &amp; Herbal (15 Tablets), Formula 3 - Cell Activator (40 Tablets), &amp; Activated Fibre (25 Tablets)</v>
          </cell>
          <cell r="C33" t="str">
            <v>(1)</v>
          </cell>
          <cell r="D33">
            <v>23.2</v>
          </cell>
          <cell r="E33">
            <v>1110</v>
          </cell>
          <cell r="F33">
            <v>1110</v>
          </cell>
          <cell r="G33">
            <v>7</v>
          </cell>
          <cell r="H33">
            <v>0</v>
          </cell>
          <cell r="I33" t="str">
            <v>P</v>
          </cell>
        </row>
        <row r="34">
          <cell r="A34">
            <v>5001</v>
          </cell>
          <cell r="B34" t="str">
            <v>Form - Retail Order</v>
          </cell>
          <cell r="C34" t="str">
            <v>(20)</v>
          </cell>
          <cell r="D34">
            <v>0</v>
          </cell>
          <cell r="E34">
            <v>88</v>
          </cell>
          <cell r="F34">
            <v>88</v>
          </cell>
          <cell r="G34">
            <v>0</v>
          </cell>
          <cell r="H34">
            <v>0</v>
          </cell>
          <cell r="I34" t="str">
            <v>L</v>
          </cell>
        </row>
        <row r="35">
          <cell r="A35">
            <v>5002</v>
          </cell>
          <cell r="B35" t="str">
            <v>Form - Product Order</v>
          </cell>
          <cell r="C35" t="str">
            <v>(20)</v>
          </cell>
          <cell r="D35">
            <v>0</v>
          </cell>
          <cell r="E35">
            <v>22</v>
          </cell>
          <cell r="F35">
            <v>22</v>
          </cell>
          <cell r="G35">
            <v>0</v>
          </cell>
          <cell r="H35">
            <v>0</v>
          </cell>
          <cell r="I35" t="str">
            <v>L</v>
          </cell>
        </row>
        <row r="36">
          <cell r="A36">
            <v>5003</v>
          </cell>
          <cell r="B36" t="str">
            <v>Career Book - International Business Opportunity</v>
          </cell>
          <cell r="C36" t="str">
            <v>(1)</v>
          </cell>
          <cell r="D36">
            <v>0</v>
          </cell>
          <cell r="E36">
            <v>492</v>
          </cell>
          <cell r="F36">
            <v>492</v>
          </cell>
          <cell r="G36">
            <v>0</v>
          </cell>
          <cell r="H36">
            <v>0</v>
          </cell>
          <cell r="I36" t="str">
            <v>L</v>
          </cell>
        </row>
        <row r="37">
          <cell r="A37">
            <v>5013</v>
          </cell>
          <cell r="B37" t="str">
            <v>Form - Supervisor Application</v>
          </cell>
          <cell r="C37" t="str">
            <v>(20)</v>
          </cell>
          <cell r="D37">
            <v>0</v>
          </cell>
          <cell r="E37">
            <v>20</v>
          </cell>
          <cell r="F37">
            <v>20</v>
          </cell>
          <cell r="G37">
            <v>0</v>
          </cell>
          <cell r="H37">
            <v>0</v>
          </cell>
          <cell r="I37" t="str">
            <v>L</v>
          </cell>
        </row>
        <row r="38">
          <cell r="A38">
            <v>5074</v>
          </cell>
          <cell r="B38" t="str">
            <v>Form - Ten Customer / 70%</v>
          </cell>
          <cell r="C38" t="str">
            <v>(20)</v>
          </cell>
          <cell r="D38">
            <v>0</v>
          </cell>
          <cell r="E38">
            <v>22</v>
          </cell>
          <cell r="F38">
            <v>22</v>
          </cell>
          <cell r="G38">
            <v>0</v>
          </cell>
          <cell r="H38">
            <v>0</v>
          </cell>
          <cell r="I38" t="str">
            <v>L</v>
          </cell>
        </row>
        <row r="39">
          <cell r="A39">
            <v>5087</v>
          </cell>
          <cell r="B39" t="str">
            <v>Form - Art of Promotion &amp; Literature</v>
          </cell>
          <cell r="C39" t="str">
            <v>(20)</v>
          </cell>
          <cell r="D39">
            <v>0</v>
          </cell>
          <cell r="E39">
            <v>22</v>
          </cell>
          <cell r="F39">
            <v>22</v>
          </cell>
          <cell r="G39">
            <v>0</v>
          </cell>
          <cell r="H39">
            <v>0</v>
          </cell>
          <cell r="I39" t="str">
            <v>L</v>
          </cell>
        </row>
        <row r="40">
          <cell r="A40">
            <v>5192</v>
          </cell>
          <cell r="B40" t="str">
            <v>Flyer - Results</v>
          </cell>
          <cell r="C40" t="str">
            <v>(100)</v>
          </cell>
          <cell r="D40">
            <v>0</v>
          </cell>
          <cell r="E40">
            <v>90</v>
          </cell>
          <cell r="F40">
            <v>90</v>
          </cell>
          <cell r="G40">
            <v>0</v>
          </cell>
          <cell r="H40">
            <v>0</v>
          </cell>
          <cell r="I40" t="str">
            <v>L</v>
          </cell>
        </row>
        <row r="41">
          <cell r="A41">
            <v>5210</v>
          </cell>
          <cell r="B41" t="str">
            <v>Brochure - International Success Training System</v>
          </cell>
          <cell r="C41" t="str">
            <v>(10)</v>
          </cell>
          <cell r="D41">
            <v>0</v>
          </cell>
          <cell r="E41">
            <v>93</v>
          </cell>
          <cell r="F41">
            <v>93</v>
          </cell>
          <cell r="G41">
            <v>0</v>
          </cell>
          <cell r="H41">
            <v>0</v>
          </cell>
          <cell r="I41" t="str">
            <v>L</v>
          </cell>
        </row>
        <row r="42">
          <cell r="A42">
            <v>5352</v>
          </cell>
          <cell r="B42" t="str">
            <v>International Business Pack</v>
          </cell>
          <cell r="C42" t="str">
            <v>(1)</v>
          </cell>
          <cell r="D42">
            <v>0</v>
          </cell>
          <cell r="E42">
            <v>999</v>
          </cell>
          <cell r="F42">
            <v>999</v>
          </cell>
          <cell r="G42">
            <v>7</v>
          </cell>
          <cell r="H42">
            <v>0</v>
          </cell>
          <cell r="I42" t="str">
            <v>L</v>
          </cell>
        </row>
        <row r="43">
          <cell r="A43">
            <v>5702</v>
          </cell>
          <cell r="B43" t="str">
            <v>Brochure - Mini - Product</v>
          </cell>
          <cell r="C43" t="str">
            <v>(10)</v>
          </cell>
          <cell r="D43">
            <v>0</v>
          </cell>
          <cell r="E43">
            <v>53</v>
          </cell>
          <cell r="F43">
            <v>53</v>
          </cell>
          <cell r="G43">
            <v>0</v>
          </cell>
          <cell r="H43">
            <v>0</v>
          </cell>
          <cell r="I43" t="str">
            <v>L</v>
          </cell>
        </row>
        <row r="44">
          <cell r="A44">
            <v>7991</v>
          </cell>
          <cell r="B44" t="str">
            <v xml:space="preserve">Shaker Cup - Clear </v>
          </cell>
          <cell r="C44" t="str">
            <v>(1)</v>
          </cell>
          <cell r="D44">
            <v>0.35</v>
          </cell>
          <cell r="E44">
            <v>168</v>
          </cell>
          <cell r="F44">
            <v>168</v>
          </cell>
          <cell r="G44">
            <v>6</v>
          </cell>
          <cell r="H44">
            <v>0</v>
          </cell>
          <cell r="I44" t="str">
            <v>A</v>
          </cell>
        </row>
        <row r="45">
          <cell r="A45">
            <v>7992</v>
          </cell>
          <cell r="B45" t="str">
            <v>Tablet Box - Green - Small</v>
          </cell>
          <cell r="C45" t="str">
            <v>(1)</v>
          </cell>
          <cell r="D45">
            <v>0.1</v>
          </cell>
          <cell r="E45">
            <v>33</v>
          </cell>
          <cell r="F45">
            <v>33</v>
          </cell>
          <cell r="G45">
            <v>6</v>
          </cell>
          <cell r="H45">
            <v>0</v>
          </cell>
          <cell r="I45" t="str">
            <v>A</v>
          </cell>
        </row>
        <row r="46">
          <cell r="A46">
            <v>7993</v>
          </cell>
          <cell r="B46" t="str">
            <v>Decal - HerbalifeTM A Way of Life - 4½ Round</v>
          </cell>
          <cell r="C46" t="str">
            <v>(1)</v>
          </cell>
          <cell r="D46">
            <v>0.05</v>
          </cell>
          <cell r="E46">
            <v>24</v>
          </cell>
          <cell r="F46">
            <v>24</v>
          </cell>
          <cell r="G46">
            <v>6</v>
          </cell>
          <cell r="H46">
            <v>0</v>
          </cell>
          <cell r="I46" t="str">
            <v>A</v>
          </cell>
        </row>
        <row r="47">
          <cell r="A47">
            <v>7994</v>
          </cell>
          <cell r="B47" t="str">
            <v>Button - Lose Weight Now</v>
          </cell>
          <cell r="C47" t="str">
            <v>(1)</v>
          </cell>
          <cell r="D47">
            <v>0.05</v>
          </cell>
          <cell r="E47">
            <v>20</v>
          </cell>
          <cell r="F47">
            <v>20</v>
          </cell>
          <cell r="G47">
            <v>6</v>
          </cell>
          <cell r="H47">
            <v>0</v>
          </cell>
          <cell r="I47" t="str">
            <v>A</v>
          </cell>
        </row>
        <row r="48">
          <cell r="A48">
            <v>7995</v>
          </cell>
          <cell r="B48" t="str">
            <v>Button - I © HerbalifeTM</v>
          </cell>
          <cell r="C48" t="str">
            <v>(1)</v>
          </cell>
          <cell r="D48">
            <v>0.05</v>
          </cell>
          <cell r="E48">
            <v>20</v>
          </cell>
          <cell r="F48">
            <v>20</v>
          </cell>
          <cell r="G48">
            <v>6</v>
          </cell>
          <cell r="H48">
            <v>0</v>
          </cell>
          <cell r="I48" t="str">
            <v>A</v>
          </cell>
        </row>
        <row r="49">
          <cell r="A49">
            <v>7996</v>
          </cell>
          <cell r="B49" t="str">
            <v>Button - I've Lost…</v>
          </cell>
          <cell r="C49" t="str">
            <v>(1)</v>
          </cell>
          <cell r="D49">
            <v>0.05</v>
          </cell>
          <cell r="E49">
            <v>20</v>
          </cell>
          <cell r="F49">
            <v>20</v>
          </cell>
          <cell r="G49">
            <v>6</v>
          </cell>
          <cell r="H49">
            <v>0</v>
          </cell>
          <cell r="I49" t="str">
            <v>A</v>
          </cell>
        </row>
        <row r="50">
          <cell r="A50">
            <v>7997</v>
          </cell>
          <cell r="B50" t="str">
            <v>Tape Measure - Tyvek</v>
          </cell>
          <cell r="C50" t="str">
            <v>(1)</v>
          </cell>
          <cell r="D50">
            <v>0.05</v>
          </cell>
          <cell r="E50">
            <v>33</v>
          </cell>
          <cell r="F50">
            <v>33</v>
          </cell>
          <cell r="G50">
            <v>6</v>
          </cell>
          <cell r="H50">
            <v>0</v>
          </cell>
          <cell r="I50" t="str">
            <v>A</v>
          </cell>
        </row>
        <row r="51">
          <cell r="A51">
            <v>7998</v>
          </cell>
          <cell r="B51" t="str">
            <v>Container - Formula 1 - 2 oz</v>
          </cell>
          <cell r="C51" t="str">
            <v>(1)</v>
          </cell>
          <cell r="D51">
            <v>0.1</v>
          </cell>
          <cell r="E51">
            <v>40</v>
          </cell>
          <cell r="F51">
            <v>40</v>
          </cell>
          <cell r="G51">
            <v>6</v>
          </cell>
          <cell r="H51">
            <v>0</v>
          </cell>
          <cell r="I51" t="str">
            <v>A</v>
          </cell>
        </row>
        <row r="52">
          <cell r="A52">
            <v>8611</v>
          </cell>
          <cell r="B52" t="str">
            <v>Plastic Bags - Medium</v>
          </cell>
          <cell r="C52" t="str">
            <v>(1)</v>
          </cell>
          <cell r="D52">
            <v>0</v>
          </cell>
          <cell r="E52">
            <v>214</v>
          </cell>
          <cell r="F52">
            <v>214</v>
          </cell>
          <cell r="G52">
            <v>7</v>
          </cell>
          <cell r="H52">
            <v>0</v>
          </cell>
          <cell r="I52" t="str">
            <v>A</v>
          </cell>
        </row>
        <row r="53">
          <cell r="A53">
            <v>8949</v>
          </cell>
          <cell r="B53" t="str">
            <v>Video - Welcome</v>
          </cell>
          <cell r="C53" t="str">
            <v>(1)</v>
          </cell>
          <cell r="D53">
            <v>0</v>
          </cell>
          <cell r="E53">
            <v>194</v>
          </cell>
          <cell r="F53">
            <v>194</v>
          </cell>
          <cell r="G53">
            <v>7</v>
          </cell>
          <cell r="H53">
            <v>0</v>
          </cell>
          <cell r="I53" t="str">
            <v>A</v>
          </cell>
        </row>
        <row r="54">
          <cell r="A54">
            <v>9269</v>
          </cell>
          <cell r="B54" t="str">
            <v>Journal - de Castro Family</v>
          </cell>
          <cell r="C54" t="str">
            <v>(1)</v>
          </cell>
          <cell r="D54">
            <v>0</v>
          </cell>
          <cell r="E54">
            <v>62</v>
          </cell>
          <cell r="F54">
            <v>62</v>
          </cell>
          <cell r="G54">
            <v>0</v>
          </cell>
          <cell r="H54">
            <v>0</v>
          </cell>
          <cell r="I54" t="str">
            <v>A</v>
          </cell>
        </row>
        <row r="55">
          <cell r="A55">
            <v>9270</v>
          </cell>
          <cell r="B55" t="str">
            <v>Journal - de Castro Family</v>
          </cell>
          <cell r="C55" t="str">
            <v>(1)</v>
          </cell>
          <cell r="D55">
            <v>0</v>
          </cell>
          <cell r="E55">
            <v>310</v>
          </cell>
          <cell r="F55">
            <v>310</v>
          </cell>
          <cell r="G55">
            <v>0</v>
          </cell>
          <cell r="H55">
            <v>0</v>
          </cell>
          <cell r="I55" t="str">
            <v>A</v>
          </cell>
        </row>
        <row r="56">
          <cell r="A56">
            <v>9909</v>
          </cell>
          <cell r="B56" t="str">
            <v>Processing Fee - Distributor</v>
          </cell>
          <cell r="C56" t="str">
            <v>(1)</v>
          </cell>
          <cell r="D56">
            <v>0</v>
          </cell>
          <cell r="E56">
            <v>450</v>
          </cell>
          <cell r="F56">
            <v>450</v>
          </cell>
          <cell r="G56">
            <v>0</v>
          </cell>
          <cell r="H56">
            <v>0</v>
          </cell>
          <cell r="I56" t="str">
            <v>L</v>
          </cell>
        </row>
        <row r="57">
          <cell r="A57">
            <v>9910</v>
          </cell>
          <cell r="B57" t="str">
            <v>Invalid SKU Number</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ow r="1">
          <cell r="A1" t="str">
            <v>Stock No.</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Stock No.</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
          <cell r="A1" t="str">
            <v>Stock No.</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yherbalif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CF163"/>
  <sheetViews>
    <sheetView tabSelected="1" view="pageBreakPreview" zoomScale="90" zoomScaleNormal="75" zoomScaleSheetLayoutView="90" workbookViewId="0">
      <selection sqref="A1:O1"/>
    </sheetView>
  </sheetViews>
  <sheetFormatPr defaultColWidth="9.109375" defaultRowHeight="15" customHeight="1"/>
  <cols>
    <col min="1" max="1" width="7.109375" style="209" customWidth="1"/>
    <col min="2" max="2" width="76" style="209" customWidth="1"/>
    <col min="3" max="3" width="14.44140625" style="210" customWidth="1"/>
    <col min="4" max="4" width="14.44140625" style="211" customWidth="1"/>
    <col min="5" max="5" width="14.44140625" style="212" customWidth="1"/>
    <col min="6" max="6" width="14.44140625" style="213" customWidth="1"/>
    <col min="7" max="7" width="3.6640625" style="211" hidden="1" customWidth="1"/>
    <col min="8" max="8" width="10.5546875" style="212" customWidth="1"/>
    <col min="9" max="9" width="8.109375" style="212" bestFit="1" customWidth="1"/>
    <col min="10" max="10" width="9.44140625" style="212" bestFit="1" customWidth="1"/>
    <col min="11" max="11" width="18.109375" style="212" customWidth="1"/>
    <col min="12" max="12" width="21.44140625" style="112" customWidth="1"/>
    <col min="13" max="13" width="19.33203125" style="112" customWidth="1"/>
    <col min="14" max="14" width="21.33203125" style="112" customWidth="1"/>
    <col min="15" max="15" width="26.44140625" style="112" customWidth="1"/>
    <col min="16" max="16384" width="9.109375" style="112"/>
  </cols>
  <sheetData>
    <row r="1" spans="1:15" ht="21" customHeight="1">
      <c r="A1" s="524" t="s">
        <v>1749</v>
      </c>
      <c r="B1" s="524"/>
      <c r="C1" s="524"/>
      <c r="D1" s="524"/>
      <c r="E1" s="524"/>
      <c r="F1" s="524"/>
      <c r="G1" s="524"/>
      <c r="H1" s="524"/>
      <c r="I1" s="524"/>
      <c r="J1" s="524"/>
      <c r="K1" s="524"/>
      <c r="L1" s="524"/>
      <c r="M1" s="524"/>
      <c r="N1" s="524"/>
      <c r="O1" s="525"/>
    </row>
    <row r="2" spans="1:15" ht="15" customHeight="1">
      <c r="A2" s="10"/>
      <c r="B2" s="32"/>
      <c r="C2" s="114"/>
      <c r="D2" s="11"/>
      <c r="E2" s="115"/>
      <c r="F2" s="116"/>
      <c r="G2" s="117"/>
      <c r="H2" s="115"/>
      <c r="I2" s="115"/>
      <c r="J2" s="115"/>
      <c r="K2" s="35" t="s">
        <v>2311</v>
      </c>
      <c r="L2" s="36"/>
      <c r="M2" s="35"/>
      <c r="N2" s="118"/>
      <c r="O2" s="113"/>
    </row>
    <row r="3" spans="1:15" ht="15" customHeight="1">
      <c r="A3" s="10"/>
      <c r="B3" s="32"/>
      <c r="C3" s="114"/>
      <c r="D3" s="11"/>
      <c r="E3" s="115"/>
      <c r="F3" s="116"/>
      <c r="G3" s="117"/>
      <c r="H3" s="115"/>
      <c r="I3" s="115"/>
      <c r="J3" s="115"/>
      <c r="K3" s="415" t="s">
        <v>2038</v>
      </c>
      <c r="L3" s="36"/>
      <c r="M3" s="35"/>
      <c r="N3" s="118"/>
      <c r="O3" s="113"/>
    </row>
    <row r="4" spans="1:15" ht="15" customHeight="1" thickBot="1">
      <c r="A4" s="119"/>
      <c r="B4" s="33"/>
      <c r="C4" s="114"/>
      <c r="D4" s="11"/>
      <c r="E4" s="115"/>
      <c r="F4" s="116"/>
      <c r="G4" s="117"/>
      <c r="H4" s="115"/>
      <c r="I4" s="115"/>
      <c r="J4" s="115"/>
      <c r="K4" s="390" t="s">
        <v>2011</v>
      </c>
      <c r="L4" s="36"/>
      <c r="M4" s="35"/>
      <c r="N4" s="118"/>
      <c r="O4" s="113"/>
    </row>
    <row r="5" spans="1:15" ht="15" customHeight="1">
      <c r="A5" s="119"/>
      <c r="B5" s="112"/>
      <c r="C5" s="537" t="s">
        <v>81</v>
      </c>
      <c r="D5" s="538"/>
      <c r="E5" s="538"/>
      <c r="F5" s="538"/>
      <c r="G5" s="538"/>
      <c r="H5" s="538"/>
      <c r="I5" s="538"/>
      <c r="J5" s="538"/>
      <c r="K5" s="539"/>
      <c r="L5" s="528" t="s">
        <v>1695</v>
      </c>
      <c r="M5" s="529"/>
      <c r="N5" s="529"/>
      <c r="O5" s="530"/>
    </row>
    <row r="6" spans="1:15" ht="15" customHeight="1">
      <c r="A6" s="119"/>
      <c r="B6" s="32" t="s">
        <v>7</v>
      </c>
      <c r="C6" s="37"/>
      <c r="D6" s="540" t="s">
        <v>87</v>
      </c>
      <c r="E6" s="541"/>
      <c r="F6" s="542" t="s">
        <v>83</v>
      </c>
      <c r="G6" s="542"/>
      <c r="H6" s="542"/>
      <c r="I6" s="542"/>
      <c r="J6" s="542"/>
      <c r="K6" s="543"/>
      <c r="L6" s="531"/>
      <c r="M6" s="532"/>
      <c r="N6" s="532"/>
      <c r="O6" s="533"/>
    </row>
    <row r="7" spans="1:15" ht="15" customHeight="1">
      <c r="A7" s="119"/>
      <c r="B7" s="32" t="s">
        <v>1730</v>
      </c>
      <c r="C7" s="47" t="s">
        <v>76</v>
      </c>
      <c r="D7" s="38" t="s">
        <v>84</v>
      </c>
      <c r="E7" s="39" t="s">
        <v>85</v>
      </c>
      <c r="F7" s="40" t="s">
        <v>84</v>
      </c>
      <c r="G7" s="41"/>
      <c r="H7" s="42"/>
      <c r="I7" s="42"/>
      <c r="J7" s="42"/>
      <c r="K7" s="43" t="s">
        <v>85</v>
      </c>
      <c r="L7" s="531"/>
      <c r="M7" s="532"/>
      <c r="N7" s="532"/>
      <c r="O7" s="533"/>
    </row>
    <row r="8" spans="1:15" ht="15" customHeight="1">
      <c r="A8" s="119"/>
      <c r="B8" s="32" t="s">
        <v>1731</v>
      </c>
      <c r="C8" s="47" t="s">
        <v>77</v>
      </c>
      <c r="D8" s="44">
        <v>0.01</v>
      </c>
      <c r="E8" s="45">
        <v>5.0000000000000001E-3</v>
      </c>
      <c r="F8" s="45">
        <v>3.5000000000000003E-2</v>
      </c>
      <c r="G8" s="41"/>
      <c r="H8" s="42"/>
      <c r="I8" s="42"/>
      <c r="J8" s="42"/>
      <c r="K8" s="46">
        <v>2.2499999999999999E-2</v>
      </c>
      <c r="L8" s="531"/>
      <c r="M8" s="532"/>
      <c r="N8" s="532"/>
      <c r="O8" s="533"/>
    </row>
    <row r="9" spans="1:15" ht="15" customHeight="1">
      <c r="A9" s="119"/>
      <c r="B9" s="33" t="s">
        <v>8</v>
      </c>
      <c r="C9" s="47" t="s">
        <v>78</v>
      </c>
      <c r="D9" s="44">
        <v>0.01</v>
      </c>
      <c r="E9" s="45">
        <v>5.0000000000000001E-3</v>
      </c>
      <c r="F9" s="45">
        <v>0.03</v>
      </c>
      <c r="G9" s="41"/>
      <c r="H9" s="42"/>
      <c r="I9" s="42"/>
      <c r="J9" s="42"/>
      <c r="K9" s="46">
        <v>1.7500000000000002E-2</v>
      </c>
      <c r="L9" s="531"/>
      <c r="M9" s="532"/>
      <c r="N9" s="532"/>
      <c r="O9" s="533"/>
    </row>
    <row r="10" spans="1:15" ht="15" customHeight="1">
      <c r="A10" s="119"/>
      <c r="B10" s="34" t="s">
        <v>2010</v>
      </c>
      <c r="C10" s="47" t="s">
        <v>79</v>
      </c>
      <c r="D10" s="44">
        <v>0.01</v>
      </c>
      <c r="E10" s="45">
        <v>5.0000000000000001E-3</v>
      </c>
      <c r="F10" s="45">
        <v>2.5000000000000001E-2</v>
      </c>
      <c r="G10" s="41"/>
      <c r="H10" s="42"/>
      <c r="I10" s="42"/>
      <c r="J10" s="42"/>
      <c r="K10" s="46">
        <v>1.2500000000000001E-2</v>
      </c>
      <c r="L10" s="531"/>
      <c r="M10" s="532"/>
      <c r="N10" s="532"/>
      <c r="O10" s="533"/>
    </row>
    <row r="11" spans="1:15" ht="15" customHeight="1">
      <c r="A11" s="119"/>
      <c r="B11" s="34" t="s">
        <v>86</v>
      </c>
      <c r="C11" s="47" t="s">
        <v>82</v>
      </c>
      <c r="D11" s="44">
        <v>0.01</v>
      </c>
      <c r="E11" s="45">
        <v>5.0000000000000001E-3</v>
      </c>
      <c r="F11" s="45">
        <v>2.2499999999999999E-2</v>
      </c>
      <c r="G11" s="41"/>
      <c r="H11" s="42"/>
      <c r="I11" s="42"/>
      <c r="J11" s="42"/>
      <c r="K11" s="46">
        <v>0.01</v>
      </c>
      <c r="L11" s="531"/>
      <c r="M11" s="532"/>
      <c r="N11" s="532"/>
      <c r="O11" s="533"/>
    </row>
    <row r="12" spans="1:15" ht="15" customHeight="1">
      <c r="A12" s="119"/>
      <c r="B12" s="27"/>
      <c r="C12" s="47" t="s">
        <v>80</v>
      </c>
      <c r="D12" s="48">
        <v>0</v>
      </c>
      <c r="E12" s="49">
        <v>0</v>
      </c>
      <c r="F12" s="49">
        <v>60</v>
      </c>
      <c r="G12" s="41"/>
      <c r="H12" s="42"/>
      <c r="I12" s="42"/>
      <c r="J12" s="42"/>
      <c r="K12" s="50">
        <v>45</v>
      </c>
      <c r="L12" s="531"/>
      <c r="M12" s="532"/>
      <c r="N12" s="532"/>
      <c r="O12" s="533"/>
    </row>
    <row r="13" spans="1:15" ht="15" customHeight="1" thickBot="1">
      <c r="A13" s="119"/>
      <c r="B13" s="28"/>
      <c r="C13" s="29"/>
      <c r="D13" s="24"/>
      <c r="E13" s="25"/>
      <c r="F13" s="25"/>
      <c r="G13" s="25"/>
      <c r="H13" s="25"/>
      <c r="I13" s="25"/>
      <c r="J13" s="25"/>
      <c r="K13" s="26"/>
      <c r="L13" s="534"/>
      <c r="M13" s="535"/>
      <c r="N13" s="535"/>
      <c r="O13" s="536"/>
    </row>
    <row r="14" spans="1:15" ht="15" customHeight="1">
      <c r="A14" s="30"/>
      <c r="B14" s="120" t="s">
        <v>16</v>
      </c>
      <c r="C14" s="121"/>
      <c r="D14" s="120"/>
      <c r="E14" s="120"/>
      <c r="F14" s="121"/>
      <c r="G14" s="121"/>
      <c r="H14" s="416" t="s">
        <v>2039</v>
      </c>
      <c r="I14" s="416" t="s">
        <v>2040</v>
      </c>
      <c r="J14" s="416" t="s">
        <v>147</v>
      </c>
      <c r="K14" s="526"/>
      <c r="L14" s="526"/>
      <c r="M14" s="526"/>
      <c r="N14" s="526"/>
      <c r="O14" s="527"/>
    </row>
    <row r="15" spans="1:15" ht="0.75" customHeight="1" thickBot="1">
      <c r="A15" s="12"/>
      <c r="B15" s="13"/>
      <c r="C15" s="31"/>
      <c r="D15" s="14"/>
      <c r="E15" s="15"/>
      <c r="F15" s="16"/>
      <c r="G15" s="17"/>
      <c r="H15" s="18"/>
      <c r="I15" s="19"/>
      <c r="J15" s="19"/>
      <c r="K15" s="22"/>
      <c r="L15" s="23"/>
      <c r="M15" s="20"/>
      <c r="N15" s="20"/>
      <c r="O15" s="21"/>
    </row>
    <row r="16" spans="1:15" s="3" customFormat="1" ht="28.2" thickBot="1">
      <c r="A16" s="51" t="s">
        <v>88</v>
      </c>
      <c r="B16" s="52" t="s">
        <v>1</v>
      </c>
      <c r="C16" s="53" t="s">
        <v>6</v>
      </c>
      <c r="D16" s="54" t="s">
        <v>2</v>
      </c>
      <c r="E16" s="55" t="s">
        <v>13</v>
      </c>
      <c r="F16" s="55" t="s">
        <v>36</v>
      </c>
      <c r="G16" s="56"/>
      <c r="H16" s="57">
        <v>3.5000000000000003E-2</v>
      </c>
      <c r="I16" s="218">
        <v>9.4000000000000004E-3</v>
      </c>
      <c r="J16" s="58">
        <v>0.15</v>
      </c>
      <c r="K16" s="322" t="s">
        <v>1738</v>
      </c>
      <c r="L16" s="59">
        <v>0.25</v>
      </c>
      <c r="M16" s="60">
        <v>0.35</v>
      </c>
      <c r="N16" s="61">
        <v>0.42</v>
      </c>
      <c r="O16" s="62">
        <v>0.5</v>
      </c>
    </row>
    <row r="17" spans="1:15" s="4" customFormat="1" ht="15" customHeight="1">
      <c r="A17" s="263" t="s">
        <v>93</v>
      </c>
      <c r="B17" s="261"/>
      <c r="C17" s="122"/>
      <c r="D17" s="123"/>
      <c r="E17" s="124"/>
      <c r="F17" s="124"/>
      <c r="G17" s="124"/>
      <c r="H17" s="124"/>
      <c r="I17" s="124"/>
      <c r="J17" s="124"/>
      <c r="K17" s="124"/>
      <c r="L17" s="339"/>
      <c r="M17" s="340"/>
      <c r="N17" s="339"/>
      <c r="O17" s="341"/>
    </row>
    <row r="18" spans="1:15" s="5" customFormat="1" ht="15" customHeight="1">
      <c r="A18" s="264" t="s">
        <v>46</v>
      </c>
      <c r="B18" s="262"/>
      <c r="C18" s="63"/>
      <c r="D18" s="64"/>
      <c r="E18" s="65"/>
      <c r="F18" s="65"/>
      <c r="G18" s="66"/>
      <c r="H18" s="65"/>
      <c r="I18" s="65"/>
      <c r="J18" s="65"/>
      <c r="K18" s="65"/>
      <c r="L18" s="342"/>
      <c r="M18" s="342"/>
      <c r="N18" s="342"/>
      <c r="O18" s="343"/>
    </row>
    <row r="19" spans="1:15" s="2" customFormat="1" ht="15" customHeight="1">
      <c r="A19" s="133">
        <v>3118</v>
      </c>
      <c r="B19" s="67" t="s">
        <v>1707</v>
      </c>
      <c r="C19" s="103">
        <v>1</v>
      </c>
      <c r="D19" s="76">
        <f t="shared" ref="D19:D39" si="0">VLOOKUP(A19,SKU,5,FALSE)</f>
        <v>26.35</v>
      </c>
      <c r="E19" s="127">
        <f t="shared" ref="E19:E39" si="1">VLOOKUP(A19,SKU,7,FALSE)</f>
        <v>367.76</v>
      </c>
      <c r="F19" s="127">
        <f t="shared" ref="F19:F39" si="2">VLOOKUP(A19,SKU,6,FALSE)</f>
        <v>392.41</v>
      </c>
      <c r="G19" s="135" t="s">
        <v>10</v>
      </c>
      <c r="H19" s="127">
        <f t="shared" ref="H19:H39" si="3">F19*$H$16</f>
        <v>13.734350000000003</v>
      </c>
      <c r="I19" s="127">
        <f t="shared" ref="I19:I39" si="4">F19*0.94%</f>
        <v>3.6886539999999997</v>
      </c>
      <c r="J19" s="128">
        <f t="shared" ref="J19:J39" si="5">(F19+H19+I19)*$J$16</f>
        <v>61.4749506</v>
      </c>
      <c r="K19" s="289">
        <f t="shared" ref="K19:K46" si="6">(F19+H19+I19+J19)</f>
        <v>471.30795460000002</v>
      </c>
      <c r="L19" s="129">
        <f t="shared" ref="L19:O39" si="7">($F19-($E19*L$16)+$H19+$I19)*1.15</f>
        <v>365.57695460000002</v>
      </c>
      <c r="M19" s="129">
        <f t="shared" si="7"/>
        <v>323.28455460000004</v>
      </c>
      <c r="N19" s="129">
        <f t="shared" si="7"/>
        <v>293.67987460000006</v>
      </c>
      <c r="O19" s="130">
        <f t="shared" si="7"/>
        <v>259.84595460000003</v>
      </c>
    </row>
    <row r="20" spans="1:15" s="336" customFormat="1" ht="15" customHeight="1">
      <c r="A20" s="305">
        <v>4471</v>
      </c>
      <c r="B20" s="498" t="s">
        <v>2089</v>
      </c>
      <c r="C20" s="364">
        <v>1</v>
      </c>
      <c r="D20" s="298">
        <f t="shared" si="0"/>
        <v>23.95</v>
      </c>
      <c r="E20" s="299">
        <f t="shared" ref="E20:E31" si="8">VLOOKUP(A20,SKU,7,FALSE)</f>
        <v>334.32</v>
      </c>
      <c r="F20" s="299">
        <f t="shared" ref="F20:F31" si="9">VLOOKUP(A20,SKU,6,FALSE)</f>
        <v>356.62</v>
      </c>
      <c r="G20" s="300" t="s">
        <v>10</v>
      </c>
      <c r="H20" s="299">
        <f t="shared" ref="H20:H23" si="10">F20*$H$16</f>
        <v>12.481700000000002</v>
      </c>
      <c r="I20" s="299">
        <f t="shared" ref="I20:I23" si="11">F20*0.94%</f>
        <v>3.3522279999999998</v>
      </c>
      <c r="J20" s="301">
        <f t="shared" ref="J20:J23" si="12">(F20+H20+I20)*$J$16</f>
        <v>55.8680892</v>
      </c>
      <c r="K20" s="302">
        <f t="shared" ref="K20:K23" si="13">(F20+H20+I20+J20)</f>
        <v>428.3220172</v>
      </c>
      <c r="L20" s="129">
        <f t="shared" si="7"/>
        <v>332.20501719999999</v>
      </c>
      <c r="M20" s="129">
        <f t="shared" si="7"/>
        <v>293.75821719999999</v>
      </c>
      <c r="N20" s="129">
        <f t="shared" si="7"/>
        <v>266.84545719999994</v>
      </c>
      <c r="O20" s="130">
        <f t="shared" si="7"/>
        <v>236.08801719999997</v>
      </c>
    </row>
    <row r="21" spans="1:15" s="336" customFormat="1" ht="15" customHeight="1">
      <c r="A21" s="305">
        <v>4470</v>
      </c>
      <c r="B21" s="337" t="s">
        <v>2088</v>
      </c>
      <c r="C21" s="364">
        <v>1</v>
      </c>
      <c r="D21" s="298">
        <f t="shared" ref="D21:D31" si="14">VLOOKUP(A21,SKU,5,FALSE)</f>
        <v>23.95</v>
      </c>
      <c r="E21" s="299">
        <f t="shared" si="8"/>
        <v>334.32</v>
      </c>
      <c r="F21" s="299">
        <f t="shared" si="9"/>
        <v>356.62</v>
      </c>
      <c r="G21" s="300" t="s">
        <v>10</v>
      </c>
      <c r="H21" s="299">
        <f t="shared" si="10"/>
        <v>12.481700000000002</v>
      </c>
      <c r="I21" s="299">
        <f t="shared" si="11"/>
        <v>3.3522279999999998</v>
      </c>
      <c r="J21" s="301">
        <f t="shared" si="12"/>
        <v>55.8680892</v>
      </c>
      <c r="K21" s="302">
        <f t="shared" si="13"/>
        <v>428.3220172</v>
      </c>
      <c r="L21" s="392">
        <f t="shared" si="7"/>
        <v>332.20501719999999</v>
      </c>
      <c r="M21" s="392">
        <f t="shared" si="7"/>
        <v>293.75821719999999</v>
      </c>
      <c r="N21" s="392">
        <f t="shared" si="7"/>
        <v>266.84545719999994</v>
      </c>
      <c r="O21" s="393">
        <f t="shared" si="7"/>
        <v>236.08801719999997</v>
      </c>
    </row>
    <row r="22" spans="1:15" s="336" customFormat="1" ht="15" customHeight="1">
      <c r="A22" s="305">
        <v>4462</v>
      </c>
      <c r="B22" s="413" t="s">
        <v>2054</v>
      </c>
      <c r="C22" s="364">
        <v>1</v>
      </c>
      <c r="D22" s="298">
        <f t="shared" si="14"/>
        <v>23.95</v>
      </c>
      <c r="E22" s="299">
        <f t="shared" si="8"/>
        <v>334.32</v>
      </c>
      <c r="F22" s="299">
        <f t="shared" si="9"/>
        <v>356.62</v>
      </c>
      <c r="G22" s="300" t="s">
        <v>10</v>
      </c>
      <c r="H22" s="299">
        <f t="shared" si="10"/>
        <v>12.481700000000002</v>
      </c>
      <c r="I22" s="299">
        <f t="shared" si="11"/>
        <v>3.3522279999999998</v>
      </c>
      <c r="J22" s="301">
        <f t="shared" si="12"/>
        <v>55.8680892</v>
      </c>
      <c r="K22" s="302">
        <f t="shared" si="13"/>
        <v>428.3220172</v>
      </c>
      <c r="L22" s="392">
        <f t="shared" si="7"/>
        <v>332.20501719999999</v>
      </c>
      <c r="M22" s="392">
        <f t="shared" si="7"/>
        <v>293.75821719999999</v>
      </c>
      <c r="N22" s="392">
        <f t="shared" si="7"/>
        <v>266.84545719999994</v>
      </c>
      <c r="O22" s="393">
        <f t="shared" si="7"/>
        <v>236.08801719999997</v>
      </c>
    </row>
    <row r="23" spans="1:15" s="336" customFormat="1" ht="15" customHeight="1">
      <c r="A23" s="305">
        <v>4463</v>
      </c>
      <c r="B23" s="413" t="s">
        <v>2091</v>
      </c>
      <c r="C23" s="364">
        <v>1</v>
      </c>
      <c r="D23" s="298">
        <f t="shared" ref="D23" si="15">VLOOKUP(A23,SKU,5,FALSE)</f>
        <v>23.95</v>
      </c>
      <c r="E23" s="299">
        <f t="shared" ref="E23" si="16">VLOOKUP(A23,SKU,7,FALSE)</f>
        <v>334.32</v>
      </c>
      <c r="F23" s="299">
        <f t="shared" ref="F23" si="17">VLOOKUP(A23,SKU,6,FALSE)</f>
        <v>356.62</v>
      </c>
      <c r="G23" s="300" t="s">
        <v>10</v>
      </c>
      <c r="H23" s="299">
        <f t="shared" si="10"/>
        <v>12.481700000000002</v>
      </c>
      <c r="I23" s="299">
        <f t="shared" si="11"/>
        <v>3.3522279999999998</v>
      </c>
      <c r="J23" s="301">
        <f t="shared" si="12"/>
        <v>55.8680892</v>
      </c>
      <c r="K23" s="302">
        <f t="shared" si="13"/>
        <v>428.3220172</v>
      </c>
      <c r="L23" s="392">
        <f t="shared" si="7"/>
        <v>332.20501719999999</v>
      </c>
      <c r="M23" s="392">
        <f t="shared" si="7"/>
        <v>293.75821719999999</v>
      </c>
      <c r="N23" s="392">
        <f t="shared" si="7"/>
        <v>266.84545719999994</v>
      </c>
      <c r="O23" s="393">
        <f t="shared" si="7"/>
        <v>236.08801719999997</v>
      </c>
    </row>
    <row r="24" spans="1:15" s="336" customFormat="1" ht="15" customHeight="1">
      <c r="A24" s="305">
        <v>4464</v>
      </c>
      <c r="B24" s="413" t="s">
        <v>2069</v>
      </c>
      <c r="C24" s="364">
        <v>1</v>
      </c>
      <c r="D24" s="298">
        <f t="shared" si="14"/>
        <v>23.95</v>
      </c>
      <c r="E24" s="299">
        <f t="shared" si="8"/>
        <v>334.32</v>
      </c>
      <c r="F24" s="299">
        <f t="shared" si="9"/>
        <v>356.62</v>
      </c>
      <c r="G24" s="300" t="s">
        <v>10</v>
      </c>
      <c r="H24" s="299">
        <f t="shared" ref="H24:H26" si="18">F24*$H$16</f>
        <v>12.481700000000002</v>
      </c>
      <c r="I24" s="299">
        <f t="shared" ref="I24:I26" si="19">F24*0.94%</f>
        <v>3.3522279999999998</v>
      </c>
      <c r="J24" s="301">
        <f t="shared" ref="J24:J26" si="20">(F24+H24+I24)*$J$16</f>
        <v>55.8680892</v>
      </c>
      <c r="K24" s="302">
        <f t="shared" ref="K24:K26" si="21">(F24+H24+I24+J24)</f>
        <v>428.3220172</v>
      </c>
      <c r="L24" s="392">
        <f t="shared" si="7"/>
        <v>332.20501719999999</v>
      </c>
      <c r="M24" s="392">
        <f t="shared" si="7"/>
        <v>293.75821719999999</v>
      </c>
      <c r="N24" s="392">
        <f t="shared" si="7"/>
        <v>266.84545719999994</v>
      </c>
      <c r="O24" s="393">
        <f t="shared" si="7"/>
        <v>236.08801719999997</v>
      </c>
    </row>
    <row r="25" spans="1:15" s="336" customFormat="1" ht="15" customHeight="1">
      <c r="A25" s="305">
        <v>4465</v>
      </c>
      <c r="B25" s="413" t="s">
        <v>2071</v>
      </c>
      <c r="C25" s="364">
        <v>1</v>
      </c>
      <c r="D25" s="298">
        <f t="shared" si="14"/>
        <v>23.95</v>
      </c>
      <c r="E25" s="299">
        <f t="shared" si="8"/>
        <v>334.32</v>
      </c>
      <c r="F25" s="299">
        <f t="shared" si="9"/>
        <v>356.62</v>
      </c>
      <c r="G25" s="300" t="s">
        <v>10</v>
      </c>
      <c r="H25" s="299">
        <f t="shared" si="18"/>
        <v>12.481700000000002</v>
      </c>
      <c r="I25" s="299">
        <f t="shared" si="19"/>
        <v>3.3522279999999998</v>
      </c>
      <c r="J25" s="301">
        <f t="shared" si="20"/>
        <v>55.8680892</v>
      </c>
      <c r="K25" s="302">
        <f t="shared" si="21"/>
        <v>428.3220172</v>
      </c>
      <c r="L25" s="392">
        <f t="shared" si="7"/>
        <v>332.20501719999999</v>
      </c>
      <c r="M25" s="392">
        <f t="shared" si="7"/>
        <v>293.75821719999999</v>
      </c>
      <c r="N25" s="392">
        <f t="shared" si="7"/>
        <v>266.84545719999994</v>
      </c>
      <c r="O25" s="393">
        <f t="shared" si="7"/>
        <v>236.08801719999997</v>
      </c>
    </row>
    <row r="26" spans="1:15" s="336" customFormat="1" ht="15" customHeight="1">
      <c r="A26" s="305">
        <v>4466</v>
      </c>
      <c r="B26" s="413" t="s">
        <v>2095</v>
      </c>
      <c r="C26" s="364">
        <v>1</v>
      </c>
      <c r="D26" s="298">
        <f t="shared" si="14"/>
        <v>23.95</v>
      </c>
      <c r="E26" s="299">
        <f t="shared" si="8"/>
        <v>334.32</v>
      </c>
      <c r="F26" s="299">
        <f t="shared" si="9"/>
        <v>356.62</v>
      </c>
      <c r="G26" s="300" t="s">
        <v>10</v>
      </c>
      <c r="H26" s="299">
        <f t="shared" si="18"/>
        <v>12.481700000000002</v>
      </c>
      <c r="I26" s="299">
        <f t="shared" si="19"/>
        <v>3.3522279999999998</v>
      </c>
      <c r="J26" s="301">
        <f t="shared" si="20"/>
        <v>55.8680892</v>
      </c>
      <c r="K26" s="302">
        <f t="shared" si="21"/>
        <v>428.3220172</v>
      </c>
      <c r="L26" s="392">
        <f t="shared" si="7"/>
        <v>332.20501719999999</v>
      </c>
      <c r="M26" s="392">
        <f t="shared" si="7"/>
        <v>293.75821719999999</v>
      </c>
      <c r="N26" s="392">
        <f t="shared" si="7"/>
        <v>266.84545719999994</v>
      </c>
      <c r="O26" s="393">
        <f t="shared" si="7"/>
        <v>236.08801719999997</v>
      </c>
    </row>
    <row r="27" spans="1:15" s="336" customFormat="1" ht="15" customHeight="1">
      <c r="A27" s="305">
        <v>4467</v>
      </c>
      <c r="B27" s="413" t="s">
        <v>2092</v>
      </c>
      <c r="C27" s="364">
        <v>1</v>
      </c>
      <c r="D27" s="298">
        <f t="shared" ref="D27:D29" si="22">VLOOKUP(A27,SKU,5,FALSE)</f>
        <v>23.95</v>
      </c>
      <c r="E27" s="299">
        <f t="shared" ref="E27" si="23">VLOOKUP(A27,SKU,7,FALSE)</f>
        <v>334.32</v>
      </c>
      <c r="F27" s="299">
        <f t="shared" ref="F27" si="24">VLOOKUP(A27,SKU,6,FALSE)</f>
        <v>356.62</v>
      </c>
      <c r="G27" s="300" t="s">
        <v>10</v>
      </c>
      <c r="H27" s="299">
        <f t="shared" ref="H27" si="25">F27*$H$16</f>
        <v>12.481700000000002</v>
      </c>
      <c r="I27" s="299">
        <f t="shared" ref="I27" si="26">F27*0.94%</f>
        <v>3.3522279999999998</v>
      </c>
      <c r="J27" s="301">
        <f t="shared" ref="J27" si="27">(F27+H27+I27)*$J$16</f>
        <v>55.8680892</v>
      </c>
      <c r="K27" s="302">
        <f t="shared" ref="K27" si="28">(F27+H27+I27+J27)</f>
        <v>428.3220172</v>
      </c>
      <c r="L27" s="392">
        <f t="shared" si="7"/>
        <v>332.20501719999999</v>
      </c>
      <c r="M27" s="392">
        <f t="shared" si="7"/>
        <v>293.75821719999999</v>
      </c>
      <c r="N27" s="392">
        <f t="shared" si="7"/>
        <v>266.84545719999994</v>
      </c>
      <c r="O27" s="393">
        <f t="shared" si="7"/>
        <v>236.08801719999997</v>
      </c>
    </row>
    <row r="28" spans="1:15" s="336" customFormat="1" ht="15" customHeight="1">
      <c r="A28" s="305">
        <v>4468</v>
      </c>
      <c r="B28" s="337" t="s">
        <v>2102</v>
      </c>
      <c r="C28" s="307">
        <v>1</v>
      </c>
      <c r="D28" s="298">
        <f>VLOOKUP(A28,SKU,5,FALSE)</f>
        <v>23.95</v>
      </c>
      <c r="E28" s="299">
        <f>VLOOKUP(A28,SKU,7,FALSE)</f>
        <v>334.32</v>
      </c>
      <c r="F28" s="299">
        <f>VLOOKUP(A28,SKU,6,FALSE)</f>
        <v>356.62</v>
      </c>
      <c r="G28" s="300" t="s">
        <v>10</v>
      </c>
      <c r="H28" s="299">
        <f>F28*$H$16</f>
        <v>12.481700000000002</v>
      </c>
      <c r="I28" s="299">
        <f>F28*0.94%</f>
        <v>3.3522279999999998</v>
      </c>
      <c r="J28" s="301">
        <f>(F28+H28+I28)*$J$16</f>
        <v>55.8680892</v>
      </c>
      <c r="K28" s="302">
        <f>(F28+H28+I28+J28)</f>
        <v>428.3220172</v>
      </c>
      <c r="L28" s="392">
        <f>($F28-($E28*L$16)+$H28+$I28)*1.15</f>
        <v>332.20501719999999</v>
      </c>
      <c r="M28" s="392">
        <f>($F28-($E28*M$16)+$H28+$I28)*1.15</f>
        <v>293.75821719999999</v>
      </c>
      <c r="N28" s="392">
        <f>($F28-($E28*N$16)+$H28+$I28)*1.15</f>
        <v>266.84545719999994</v>
      </c>
      <c r="O28" s="393">
        <f>($F28-($E28*O$16)+$H28+$I28)*1.15</f>
        <v>236.08801719999997</v>
      </c>
    </row>
    <row r="29" spans="1:15" s="398" customFormat="1" ht="15" customHeight="1">
      <c r="A29" s="391">
        <v>4469</v>
      </c>
      <c r="B29" s="477" t="s">
        <v>2312</v>
      </c>
      <c r="C29" s="497">
        <v>1</v>
      </c>
      <c r="D29" s="298">
        <v>23.95</v>
      </c>
      <c r="E29" s="394">
        <f>VLOOKUP(A29,SKU,7,FALSE)</f>
        <v>334.32</v>
      </c>
      <c r="F29" s="394">
        <f>VLOOKUP(A29,SKU,6,FALSE)</f>
        <v>356.62</v>
      </c>
      <c r="G29" s="479" t="s">
        <v>10</v>
      </c>
      <c r="H29" s="394">
        <f>F29*$H$16</f>
        <v>12.481700000000002</v>
      </c>
      <c r="I29" s="394">
        <f>F29*0.94%</f>
        <v>3.3522279999999998</v>
      </c>
      <c r="J29" s="395">
        <f>(F29+H29+I29)*$J$16</f>
        <v>55.8680892</v>
      </c>
      <c r="K29" s="427">
        <f>(F29+H29+I29+J29)</f>
        <v>428.3220172</v>
      </c>
      <c r="L29" s="396">
        <f>($F29-($E29*L$16)+$H29+$I29)*1.15</f>
        <v>332.20501719999999</v>
      </c>
      <c r="M29" s="396">
        <f>($F29-($E29*M$16)+$H29+$I29)*1.15</f>
        <v>293.75821719999999</v>
      </c>
      <c r="N29" s="396">
        <f>($F29-($E29*N$16)+$H29+$I29)*1.15</f>
        <v>266.84545719999994</v>
      </c>
      <c r="O29" s="397">
        <f>($F29-($E29*O$16)+$H29+$I29)*1.15</f>
        <v>236.08801719999997</v>
      </c>
    </row>
    <row r="30" spans="1:15" s="336" customFormat="1" ht="15" customHeight="1">
      <c r="A30" s="305">
        <v>1660</v>
      </c>
      <c r="B30" s="413" t="s">
        <v>2087</v>
      </c>
      <c r="C30" s="364">
        <v>1</v>
      </c>
      <c r="D30" s="426">
        <f>VLOOKUP(A30,SKU,5,FALSE)</f>
        <v>34</v>
      </c>
      <c r="E30" s="299">
        <f t="shared" ref="E30" si="29">VLOOKUP(A30,SKU,7,FALSE)</f>
        <v>495.03</v>
      </c>
      <c r="F30" s="299">
        <f t="shared" ref="F30" si="30">VLOOKUP(A30,SKU,6,FALSE)</f>
        <v>528.04</v>
      </c>
      <c r="G30" s="300" t="s">
        <v>10</v>
      </c>
      <c r="H30" s="299">
        <f t="shared" ref="H30" si="31">F30*$H$16</f>
        <v>18.481400000000001</v>
      </c>
      <c r="I30" s="299">
        <f t="shared" ref="I30" si="32">F30*0.94%</f>
        <v>4.9635759999999989</v>
      </c>
      <c r="J30" s="301">
        <f t="shared" ref="J30" si="33">(F30+H30+I30)*$J$16</f>
        <v>82.722746399999991</v>
      </c>
      <c r="K30" s="302">
        <f t="shared" ref="K30" si="34">(F30+H30+I30+J30)</f>
        <v>634.20772239999997</v>
      </c>
      <c r="L30" s="392">
        <f t="shared" si="7"/>
        <v>491.88659739999991</v>
      </c>
      <c r="M30" s="392">
        <f t="shared" si="7"/>
        <v>434.95814739999997</v>
      </c>
      <c r="N30" s="392">
        <f t="shared" si="7"/>
        <v>395.10823239999991</v>
      </c>
      <c r="O30" s="393">
        <f t="shared" si="7"/>
        <v>349.56547239999992</v>
      </c>
    </row>
    <row r="31" spans="1:15" s="336" customFormat="1" ht="15" customHeight="1">
      <c r="A31" s="305" t="s">
        <v>2098</v>
      </c>
      <c r="B31" s="413" t="s">
        <v>2100</v>
      </c>
      <c r="C31" s="364">
        <v>1</v>
      </c>
      <c r="D31" s="298">
        <f t="shared" si="14"/>
        <v>32.75</v>
      </c>
      <c r="E31" s="299">
        <f t="shared" si="8"/>
        <v>424.5</v>
      </c>
      <c r="F31" s="299">
        <f t="shared" si="9"/>
        <v>452.82</v>
      </c>
      <c r="G31" s="300" t="s">
        <v>10</v>
      </c>
      <c r="H31" s="299">
        <f>F31*$H$16</f>
        <v>15.848700000000001</v>
      </c>
      <c r="I31" s="299">
        <f>F31*0.94%</f>
        <v>4.2565079999999993</v>
      </c>
      <c r="J31" s="301">
        <f>(F31+H31+I31)*$J$16</f>
        <v>70.938781199999994</v>
      </c>
      <c r="K31" s="302">
        <f>(F31+H31+I31+J31)</f>
        <v>543.86398919999999</v>
      </c>
      <c r="L31" s="392">
        <f t="shared" si="7"/>
        <v>421.82023919999995</v>
      </c>
      <c r="M31" s="392">
        <f t="shared" si="7"/>
        <v>373.00273920000001</v>
      </c>
      <c r="N31" s="392">
        <f t="shared" si="7"/>
        <v>338.83048919999993</v>
      </c>
      <c r="O31" s="393">
        <f t="shared" si="7"/>
        <v>299.77648919999996</v>
      </c>
    </row>
    <row r="32" spans="1:15" s="2" customFormat="1" ht="15" customHeight="1">
      <c r="A32" s="131">
        <v>2669</v>
      </c>
      <c r="B32" s="68" t="s">
        <v>54</v>
      </c>
      <c r="C32" s="103">
        <v>7</v>
      </c>
      <c r="D32" s="76">
        <f t="shared" si="0"/>
        <v>14</v>
      </c>
      <c r="E32" s="127">
        <f t="shared" si="1"/>
        <v>155.5</v>
      </c>
      <c r="F32" s="127">
        <f t="shared" si="2"/>
        <v>165.86</v>
      </c>
      <c r="G32" s="134" t="s">
        <v>10</v>
      </c>
      <c r="H32" s="127">
        <f t="shared" si="3"/>
        <v>5.8051000000000013</v>
      </c>
      <c r="I32" s="127">
        <f t="shared" si="4"/>
        <v>1.5590839999999999</v>
      </c>
      <c r="J32" s="128">
        <f t="shared" si="5"/>
        <v>25.983627600000005</v>
      </c>
      <c r="K32" s="289">
        <f t="shared" si="6"/>
        <v>199.20781160000004</v>
      </c>
      <c r="L32" s="129">
        <f t="shared" si="7"/>
        <v>154.50156160000003</v>
      </c>
      <c r="M32" s="129">
        <f t="shared" si="7"/>
        <v>136.61906160000001</v>
      </c>
      <c r="N32" s="129">
        <f t="shared" si="7"/>
        <v>124.1013116</v>
      </c>
      <c r="O32" s="130">
        <f t="shared" si="7"/>
        <v>109.79531160000001</v>
      </c>
    </row>
    <row r="33" spans="1:15" s="2" customFormat="1" ht="15" customHeight="1">
      <c r="A33" s="131">
        <v>2670</v>
      </c>
      <c r="B33" s="68" t="s">
        <v>55</v>
      </c>
      <c r="C33" s="103">
        <v>7</v>
      </c>
      <c r="D33" s="76">
        <f t="shared" si="0"/>
        <v>14</v>
      </c>
      <c r="E33" s="127">
        <f t="shared" si="1"/>
        <v>155.5</v>
      </c>
      <c r="F33" s="127">
        <f t="shared" si="2"/>
        <v>165.86</v>
      </c>
      <c r="G33" s="134" t="s">
        <v>10</v>
      </c>
      <c r="H33" s="127">
        <f t="shared" si="3"/>
        <v>5.8051000000000013</v>
      </c>
      <c r="I33" s="127">
        <f t="shared" si="4"/>
        <v>1.5590839999999999</v>
      </c>
      <c r="J33" s="128">
        <f t="shared" si="5"/>
        <v>25.983627600000005</v>
      </c>
      <c r="K33" s="289">
        <f t="shared" si="6"/>
        <v>199.20781160000004</v>
      </c>
      <c r="L33" s="129">
        <f t="shared" si="7"/>
        <v>154.50156160000003</v>
      </c>
      <c r="M33" s="129">
        <f t="shared" si="7"/>
        <v>136.61906160000001</v>
      </c>
      <c r="N33" s="129">
        <f t="shared" si="7"/>
        <v>124.1013116</v>
      </c>
      <c r="O33" s="130">
        <f t="shared" si="7"/>
        <v>109.79531160000001</v>
      </c>
    </row>
    <row r="34" spans="1:15" s="2" customFormat="1" ht="15" customHeight="1">
      <c r="A34" s="131">
        <v>242</v>
      </c>
      <c r="B34" s="68" t="s">
        <v>47</v>
      </c>
      <c r="C34" s="83">
        <v>1</v>
      </c>
      <c r="D34" s="76">
        <f t="shared" si="0"/>
        <v>17.95</v>
      </c>
      <c r="E34" s="127">
        <f t="shared" si="1"/>
        <v>272.92</v>
      </c>
      <c r="F34" s="127">
        <f t="shared" si="2"/>
        <v>291.10000000000002</v>
      </c>
      <c r="G34" s="132" t="s">
        <v>10</v>
      </c>
      <c r="H34" s="127">
        <f t="shared" si="3"/>
        <v>10.188500000000001</v>
      </c>
      <c r="I34" s="127">
        <f t="shared" si="4"/>
        <v>2.7363399999999998</v>
      </c>
      <c r="J34" s="128">
        <f t="shared" si="5"/>
        <v>45.603725999999995</v>
      </c>
      <c r="K34" s="289">
        <f t="shared" si="6"/>
        <v>349.62856599999998</v>
      </c>
      <c r="L34" s="129">
        <f t="shared" si="7"/>
        <v>271.16406599999999</v>
      </c>
      <c r="M34" s="129">
        <f t="shared" si="7"/>
        <v>239.77826600000003</v>
      </c>
      <c r="N34" s="129">
        <f t="shared" si="7"/>
        <v>217.80820600000004</v>
      </c>
      <c r="O34" s="130">
        <f t="shared" si="7"/>
        <v>192.69956600000003</v>
      </c>
    </row>
    <row r="35" spans="1:15" s="336" customFormat="1" ht="15" customHeight="1">
      <c r="A35" s="368">
        <v>2600</v>
      </c>
      <c r="B35" s="337" t="s">
        <v>1740</v>
      </c>
      <c r="C35" s="297">
        <v>1</v>
      </c>
      <c r="D35" s="298">
        <f t="shared" si="0"/>
        <v>33</v>
      </c>
      <c r="E35" s="299">
        <f>VLOOKUP(A35,SKU,7,FALSE)</f>
        <v>366.18</v>
      </c>
      <c r="F35" s="299">
        <f>VLOOKUP(A35,SKU,6,FALSE)</f>
        <v>390.59</v>
      </c>
      <c r="G35" s="300" t="s">
        <v>10</v>
      </c>
      <c r="H35" s="299">
        <f>F35*$H$16</f>
        <v>13.67065</v>
      </c>
      <c r="I35" s="299">
        <f>F35*0.94%</f>
        <v>3.6715459999999993</v>
      </c>
      <c r="J35" s="301">
        <f>(F35+H35+I35)*$J$16</f>
        <v>61.189829399999994</v>
      </c>
      <c r="K35" s="302">
        <f>(F35+H35+I35+J35)</f>
        <v>469.12202539999998</v>
      </c>
      <c r="L35" s="129">
        <f t="shared" si="7"/>
        <v>363.84527539999993</v>
      </c>
      <c r="M35" s="129">
        <f t="shared" si="7"/>
        <v>321.73457539999998</v>
      </c>
      <c r="N35" s="129">
        <f t="shared" si="7"/>
        <v>292.25708539999994</v>
      </c>
      <c r="O35" s="130">
        <f t="shared" si="7"/>
        <v>258.56852539999994</v>
      </c>
    </row>
    <row r="36" spans="1:15" s="336" customFormat="1" ht="15" customHeight="1">
      <c r="A36" s="305" t="s">
        <v>2096</v>
      </c>
      <c r="B36" s="413" t="s">
        <v>2097</v>
      </c>
      <c r="C36" s="364">
        <v>1</v>
      </c>
      <c r="D36" s="298">
        <f t="shared" si="0"/>
        <v>37.5</v>
      </c>
      <c r="E36" s="299">
        <f t="shared" ref="E36" si="35">VLOOKUP(A36,SKU,7,FALSE)</f>
        <v>550.44000000000005</v>
      </c>
      <c r="F36" s="299">
        <f t="shared" ref="F36" si="36">VLOOKUP(A36,SKU,6,FALSE)</f>
        <v>587.13</v>
      </c>
      <c r="G36" s="300" t="s">
        <v>10</v>
      </c>
      <c r="H36" s="299">
        <f t="shared" ref="H36" si="37">F36*$H$16</f>
        <v>20.549550000000004</v>
      </c>
      <c r="I36" s="299">
        <f t="shared" ref="I36" si="38">F36*0.94%</f>
        <v>5.5190219999999988</v>
      </c>
      <c r="J36" s="301">
        <f t="shared" ref="J36" si="39">(F36+H36+I36)*$J$16</f>
        <v>91.979785799999988</v>
      </c>
      <c r="K36" s="302">
        <f t="shared" ref="K36" si="40">(F36+H36+I36+J36)</f>
        <v>705.17835779999984</v>
      </c>
      <c r="L36" s="392">
        <f t="shared" si="7"/>
        <v>546.92685779999999</v>
      </c>
      <c r="M36" s="392">
        <f t="shared" si="7"/>
        <v>483.62625779999996</v>
      </c>
      <c r="N36" s="392">
        <f t="shared" si="7"/>
        <v>439.3158378</v>
      </c>
      <c r="O36" s="393">
        <f t="shared" si="7"/>
        <v>388.67535779999997</v>
      </c>
    </row>
    <row r="37" spans="1:15" s="336" customFormat="1" ht="15" customHeight="1">
      <c r="A37" s="613" t="s">
        <v>2119</v>
      </c>
      <c r="B37" s="477" t="s">
        <v>2313</v>
      </c>
      <c r="C37" s="478">
        <v>1</v>
      </c>
      <c r="D37" s="426">
        <f t="shared" ref="D37" si="41">VLOOKUP(A37,SKU,5,FALSE)</f>
        <v>37.5</v>
      </c>
      <c r="E37" s="394">
        <f t="shared" ref="E37" si="42">VLOOKUP(A37,SKU,7,FALSE)</f>
        <v>550.44000000000005</v>
      </c>
      <c r="F37" s="394">
        <f t="shared" ref="F37" si="43">VLOOKUP(A37,SKU,6,FALSE)</f>
        <v>587.13</v>
      </c>
      <c r="G37" s="479" t="s">
        <v>10</v>
      </c>
      <c r="H37" s="394">
        <f t="shared" ref="H37" si="44">F37*$H$16</f>
        <v>20.549550000000004</v>
      </c>
      <c r="I37" s="394">
        <f t="shared" ref="I37" si="45">F37*0.94%</f>
        <v>5.5190219999999988</v>
      </c>
      <c r="J37" s="395">
        <f t="shared" ref="J37" si="46">(F37+H37+I37)*$J$16</f>
        <v>91.979785799999988</v>
      </c>
      <c r="K37" s="427">
        <f t="shared" ref="K37" si="47">(F37+H37+I37+J37)</f>
        <v>705.17835779999984</v>
      </c>
      <c r="L37" s="396">
        <f t="shared" si="7"/>
        <v>546.92685779999999</v>
      </c>
      <c r="M37" s="396">
        <f t="shared" si="7"/>
        <v>483.62625779999996</v>
      </c>
      <c r="N37" s="396">
        <f t="shared" si="7"/>
        <v>439.3158378</v>
      </c>
      <c r="O37" s="397">
        <f t="shared" si="7"/>
        <v>388.67535779999997</v>
      </c>
    </row>
    <row r="38" spans="1:15" s="336" customFormat="1">
      <c r="A38" s="305" t="s">
        <v>2105</v>
      </c>
      <c r="B38" s="413" t="s">
        <v>2103</v>
      </c>
      <c r="C38" s="364">
        <v>1</v>
      </c>
      <c r="D38" s="298">
        <f t="shared" ref="D38" si="48">VLOOKUP(A38,SKU,5,FALSE)</f>
        <v>30.55</v>
      </c>
      <c r="E38" s="299">
        <f t="shared" ref="E38" si="49">VLOOKUP(A38,SKU,7,FALSE)</f>
        <v>533.21</v>
      </c>
      <c r="F38" s="299">
        <f t="shared" ref="F38" si="50">VLOOKUP(A38,SKU,6,FALSE)</f>
        <v>568.77</v>
      </c>
      <c r="G38" s="300" t="s">
        <v>10</v>
      </c>
      <c r="H38" s="299">
        <f t="shared" ref="H38" si="51">F38*$H$16</f>
        <v>19.906950000000002</v>
      </c>
      <c r="I38" s="299">
        <f t="shared" ref="I38" si="52">F38*0.94%</f>
        <v>5.3464379999999991</v>
      </c>
      <c r="J38" s="301">
        <f t="shared" ref="J38" si="53">(F38+H38+I38)*$J$16</f>
        <v>89.103508200000007</v>
      </c>
      <c r="K38" s="302">
        <f t="shared" ref="K38" si="54">(F38+H38+I38+J38)</f>
        <v>683.12689620000003</v>
      </c>
      <c r="L38" s="392">
        <f t="shared" si="7"/>
        <v>529.82902119999994</v>
      </c>
      <c r="M38" s="392">
        <f t="shared" si="7"/>
        <v>468.50987119999985</v>
      </c>
      <c r="N38" s="392">
        <f t="shared" si="7"/>
        <v>425.58646619999985</v>
      </c>
      <c r="O38" s="393">
        <f t="shared" si="7"/>
        <v>376.53114619999991</v>
      </c>
    </row>
    <row r="39" spans="1:15" s="2" customFormat="1" ht="15" customHeight="1">
      <c r="A39" s="131">
        <v>3114</v>
      </c>
      <c r="B39" s="68" t="s">
        <v>48</v>
      </c>
      <c r="C39" s="126">
        <v>1</v>
      </c>
      <c r="D39" s="76">
        <f t="shared" si="0"/>
        <v>9</v>
      </c>
      <c r="E39" s="127">
        <f t="shared" si="1"/>
        <v>145.93</v>
      </c>
      <c r="F39" s="127">
        <f t="shared" si="2"/>
        <v>155.66</v>
      </c>
      <c r="G39" s="132" t="s">
        <v>10</v>
      </c>
      <c r="H39" s="127">
        <f t="shared" si="3"/>
        <v>5.4481000000000002</v>
      </c>
      <c r="I39" s="127">
        <f t="shared" si="4"/>
        <v>1.4632039999999997</v>
      </c>
      <c r="J39" s="128">
        <f t="shared" si="5"/>
        <v>24.385695599999998</v>
      </c>
      <c r="K39" s="289">
        <f t="shared" si="6"/>
        <v>186.95699959999999</v>
      </c>
      <c r="L39" s="129">
        <f t="shared" si="7"/>
        <v>145.00212459999997</v>
      </c>
      <c r="M39" s="129">
        <f t="shared" si="7"/>
        <v>128.22017459999998</v>
      </c>
      <c r="N39" s="129">
        <f t="shared" si="7"/>
        <v>116.47280959999999</v>
      </c>
      <c r="O39" s="130">
        <f t="shared" si="7"/>
        <v>103.04724959999999</v>
      </c>
    </row>
    <row r="40" spans="1:15" s="2" customFormat="1" ht="15" customHeight="1">
      <c r="A40" s="522" t="s">
        <v>2009</v>
      </c>
      <c r="B40" s="523"/>
      <c r="C40" s="136"/>
      <c r="D40" s="230"/>
      <c r="E40" s="137"/>
      <c r="F40" s="137"/>
      <c r="G40" s="138"/>
      <c r="H40" s="137"/>
      <c r="I40" s="137"/>
      <c r="J40" s="137"/>
      <c r="K40" s="290"/>
      <c r="L40" s="139"/>
      <c r="M40" s="139"/>
      <c r="N40" s="139"/>
      <c r="O40" s="140"/>
    </row>
    <row r="41" spans="1:15" s="6" customFormat="1" ht="15" customHeight="1">
      <c r="A41" s="141">
        <v>2190</v>
      </c>
      <c r="B41" s="142" t="s">
        <v>105</v>
      </c>
      <c r="C41" s="143">
        <v>1</v>
      </c>
      <c r="D41" s="76">
        <f>VLOOKUP(A41,SKU,5,FALSE)</f>
        <v>68.849999999999994</v>
      </c>
      <c r="E41" s="127">
        <f>VLOOKUP(A41,SKU,7,FALSE)</f>
        <v>895.15000000000009</v>
      </c>
      <c r="F41" s="127">
        <f>VLOOKUP(A41,SKU,6,FALSE)</f>
        <v>954.86</v>
      </c>
      <c r="G41" s="145" t="s">
        <v>10</v>
      </c>
      <c r="H41" s="127">
        <f>F41*$H$16</f>
        <v>33.420100000000005</v>
      </c>
      <c r="I41" s="127">
        <f>F41*0.94%</f>
        <v>8.9756839999999993</v>
      </c>
      <c r="J41" s="128">
        <f>(F41+H41+I41)*$J$16</f>
        <v>149.5883676</v>
      </c>
      <c r="K41" s="289">
        <f t="shared" si="6"/>
        <v>1146.8441516</v>
      </c>
      <c r="L41" s="129">
        <f t="shared" ref="L41:O44" si="55">($F41-($E41*L$16)+$H41+$I41)*1.15</f>
        <v>889.4885266</v>
      </c>
      <c r="M41" s="129">
        <f t="shared" si="55"/>
        <v>786.54627660000006</v>
      </c>
      <c r="N41" s="129">
        <f t="shared" si="55"/>
        <v>714.48670159999995</v>
      </c>
      <c r="O41" s="130">
        <f t="shared" si="55"/>
        <v>632.13290159999997</v>
      </c>
    </row>
    <row r="42" spans="1:15" s="2" customFormat="1" ht="15" customHeight="1">
      <c r="A42" s="146">
        <v>2191</v>
      </c>
      <c r="B42" s="142" t="s">
        <v>106</v>
      </c>
      <c r="C42" s="147">
        <v>1</v>
      </c>
      <c r="D42" s="76">
        <f>VLOOKUP(A42,SKU,5,FALSE)</f>
        <v>68.849999999999994</v>
      </c>
      <c r="E42" s="127">
        <f>VLOOKUP(A42,SKU,7,FALSE)</f>
        <v>895.15000000000009</v>
      </c>
      <c r="F42" s="127">
        <f>VLOOKUP(A42,SKU,6,FALSE)</f>
        <v>954.86</v>
      </c>
      <c r="G42" s="148" t="s">
        <v>10</v>
      </c>
      <c r="H42" s="127">
        <f>F42*$H$16</f>
        <v>33.420100000000005</v>
      </c>
      <c r="I42" s="127">
        <f>F42*0.94%</f>
        <v>8.9756839999999993</v>
      </c>
      <c r="J42" s="128">
        <f>(F42+H42+I42)*$J$16</f>
        <v>149.5883676</v>
      </c>
      <c r="K42" s="289">
        <f t="shared" si="6"/>
        <v>1146.8441516</v>
      </c>
      <c r="L42" s="129">
        <f t="shared" si="55"/>
        <v>889.4885266</v>
      </c>
      <c r="M42" s="129">
        <f t="shared" si="55"/>
        <v>786.54627660000006</v>
      </c>
      <c r="N42" s="129">
        <f t="shared" si="55"/>
        <v>714.48670159999995</v>
      </c>
      <c r="O42" s="130">
        <f t="shared" si="55"/>
        <v>632.13290159999997</v>
      </c>
    </row>
    <row r="43" spans="1:15" s="2" customFormat="1" ht="15" customHeight="1">
      <c r="A43" s="146">
        <v>2192</v>
      </c>
      <c r="B43" s="142" t="s">
        <v>107</v>
      </c>
      <c r="C43" s="147">
        <v>1</v>
      </c>
      <c r="D43" s="76">
        <f>VLOOKUP(A43,SKU,5,FALSE)</f>
        <v>68.849999999999994</v>
      </c>
      <c r="E43" s="127">
        <f>VLOOKUP(A43,SKU,7,FALSE)</f>
        <v>895.15000000000009</v>
      </c>
      <c r="F43" s="127">
        <f>VLOOKUP(A43,SKU,6,FALSE)</f>
        <v>954.86</v>
      </c>
      <c r="G43" s="148" t="s">
        <v>10</v>
      </c>
      <c r="H43" s="127">
        <f>F43*$H$16</f>
        <v>33.420100000000005</v>
      </c>
      <c r="I43" s="127">
        <f>F43*0.94%</f>
        <v>8.9756839999999993</v>
      </c>
      <c r="J43" s="128">
        <f>(F43+H43+I43)*$J$16</f>
        <v>149.5883676</v>
      </c>
      <c r="K43" s="289">
        <f t="shared" si="6"/>
        <v>1146.8441516</v>
      </c>
      <c r="L43" s="129">
        <f t="shared" si="55"/>
        <v>889.4885266</v>
      </c>
      <c r="M43" s="129">
        <f t="shared" si="55"/>
        <v>786.54627660000006</v>
      </c>
      <c r="N43" s="129">
        <f t="shared" si="55"/>
        <v>714.48670159999995</v>
      </c>
      <c r="O43" s="130">
        <f t="shared" si="55"/>
        <v>632.13290159999997</v>
      </c>
    </row>
    <row r="44" spans="1:15" s="2" customFormat="1" ht="15" customHeight="1">
      <c r="A44" s="146">
        <v>2194</v>
      </c>
      <c r="B44" s="142" t="s">
        <v>108</v>
      </c>
      <c r="C44" s="147">
        <v>1</v>
      </c>
      <c r="D44" s="76">
        <f>VLOOKUP(A44,SKU,5,FALSE)</f>
        <v>68.849999999999994</v>
      </c>
      <c r="E44" s="127">
        <f>VLOOKUP(A44,SKU,7,FALSE)</f>
        <v>895.15000000000009</v>
      </c>
      <c r="F44" s="127">
        <f>VLOOKUP(A44,SKU,6,FALSE)</f>
        <v>954.86</v>
      </c>
      <c r="G44" s="148" t="s">
        <v>10</v>
      </c>
      <c r="H44" s="127">
        <f>F44*$H$16</f>
        <v>33.420100000000005</v>
      </c>
      <c r="I44" s="127">
        <f>F44*0.94%</f>
        <v>8.9756839999999993</v>
      </c>
      <c r="J44" s="128">
        <f>(F44+H44+I44)*$J$16</f>
        <v>149.5883676</v>
      </c>
      <c r="K44" s="289">
        <f t="shared" si="6"/>
        <v>1146.8441516</v>
      </c>
      <c r="L44" s="129">
        <f t="shared" si="55"/>
        <v>889.4885266</v>
      </c>
      <c r="M44" s="129">
        <f>($F44-($E44*M$16)+$H44+$I44)*1.15</f>
        <v>786.54627660000006</v>
      </c>
      <c r="N44" s="129">
        <f t="shared" si="55"/>
        <v>714.48670159999995</v>
      </c>
      <c r="O44" s="130">
        <f t="shared" si="55"/>
        <v>632.13290159999997</v>
      </c>
    </row>
    <row r="45" spans="1:15" s="2" customFormat="1" ht="15" customHeight="1">
      <c r="A45" s="265" t="s">
        <v>1666</v>
      </c>
      <c r="B45" s="266"/>
      <c r="C45" s="286"/>
      <c r="D45" s="231"/>
      <c r="E45" s="220"/>
      <c r="F45" s="220"/>
      <c r="G45" s="287"/>
      <c r="H45" s="220"/>
      <c r="I45" s="220"/>
      <c r="J45" s="220"/>
      <c r="K45" s="220"/>
      <c r="L45" s="150"/>
      <c r="M45" s="150"/>
      <c r="N45" s="150"/>
      <c r="O45" s="149"/>
    </row>
    <row r="46" spans="1:15" s="2" customFormat="1" ht="15" customHeight="1">
      <c r="A46" s="295" t="s">
        <v>1665</v>
      </c>
      <c r="B46" s="296" t="s">
        <v>1669</v>
      </c>
      <c r="C46" s="297">
        <v>1</v>
      </c>
      <c r="D46" s="76">
        <f>VLOOKUP(A46,SKU,5,FALSE)</f>
        <v>6.3</v>
      </c>
      <c r="E46" s="127">
        <f>VLOOKUP(A46,SKU,7,FALSE)</f>
        <v>81.91</v>
      </c>
      <c r="F46" s="127">
        <f>VLOOKUP(A46,SKU,6,FALSE)</f>
        <v>87.38</v>
      </c>
      <c r="G46" s="300" t="s">
        <v>1668</v>
      </c>
      <c r="H46" s="299">
        <f>F46*$H$16</f>
        <v>3.0583</v>
      </c>
      <c r="I46" s="299">
        <f>F46*0.94%</f>
        <v>0.82137199999999988</v>
      </c>
      <c r="J46" s="301">
        <f>(F46+H46+I46)*$J$16</f>
        <v>13.688950799999999</v>
      </c>
      <c r="K46" s="289">
        <f t="shared" si="6"/>
        <v>104.9486228</v>
      </c>
      <c r="L46" s="129">
        <f>$F46+$H46+$I46+$J46</f>
        <v>104.9486228</v>
      </c>
      <c r="M46" s="129">
        <f>$F46+$H46+$I46+$J46</f>
        <v>104.9486228</v>
      </c>
      <c r="N46" s="129">
        <f>$F46+$H46+$I46+$J46</f>
        <v>104.9486228</v>
      </c>
      <c r="O46" s="130">
        <f>$F46+$H46+$I46+$J46</f>
        <v>104.9486228</v>
      </c>
    </row>
    <row r="47" spans="1:15" s="2" customFormat="1" ht="15" customHeight="1">
      <c r="A47" s="268" t="s">
        <v>65</v>
      </c>
      <c r="B47" s="269"/>
      <c r="C47" s="73"/>
      <c r="D47" s="232"/>
      <c r="E47" s="221"/>
      <c r="F47" s="221"/>
      <c r="G47" s="82"/>
      <c r="H47" s="101"/>
      <c r="I47" s="221"/>
      <c r="J47" s="101"/>
      <c r="K47" s="74"/>
      <c r="L47" s="151"/>
      <c r="M47" s="151"/>
      <c r="N47" s="151"/>
      <c r="O47" s="152"/>
    </row>
    <row r="48" spans="1:15" s="2" customFormat="1" ht="15" customHeight="1">
      <c r="A48" s="153">
        <v>1432</v>
      </c>
      <c r="B48" s="68" t="s">
        <v>66</v>
      </c>
      <c r="C48" s="94">
        <v>1</v>
      </c>
      <c r="D48" s="387">
        <f>VLOOKUP(A48,SKU,5,FALSE)</f>
        <v>35.25</v>
      </c>
      <c r="E48" s="388">
        <f t="shared" ref="E48:E54" si="56">VLOOKUP(A48,SKU,7,FALSE)</f>
        <v>416.16</v>
      </c>
      <c r="F48" s="388">
        <f t="shared" ref="F48:F54" si="57">VLOOKUP(A48,SKU,6,FALSE)</f>
        <v>443.91</v>
      </c>
      <c r="G48" s="446" t="s">
        <v>10</v>
      </c>
      <c r="H48" s="447">
        <f>F48*$H$16</f>
        <v>15.536850000000003</v>
      </c>
      <c r="I48" s="447">
        <f>F48*0.94%</f>
        <v>4.1727539999999994</v>
      </c>
      <c r="J48" s="448">
        <f>(F48+H48+I48)*$J$16</f>
        <v>69.542940600000009</v>
      </c>
      <c r="K48" s="289">
        <f t="shared" ref="K48:K68" si="58">(F48+H48+I48+J48)</f>
        <v>533.16254460000005</v>
      </c>
      <c r="L48" s="129">
        <f t="shared" ref="L48:O54" si="59">($F48-($E48*L$16)+$H48+$I48)*1.15</f>
        <v>413.51654459999997</v>
      </c>
      <c r="M48" s="129">
        <f t="shared" si="59"/>
        <v>365.65814460000001</v>
      </c>
      <c r="N48" s="129">
        <f t="shared" si="59"/>
        <v>332.15726459999996</v>
      </c>
      <c r="O48" s="130">
        <f t="shared" si="59"/>
        <v>293.87054460000002</v>
      </c>
    </row>
    <row r="49" spans="1:15" s="2" customFormat="1" ht="15" customHeight="1">
      <c r="A49" s="153">
        <v>1436</v>
      </c>
      <c r="B49" s="68" t="s">
        <v>67</v>
      </c>
      <c r="C49" s="83">
        <v>1</v>
      </c>
      <c r="D49" s="387">
        <f>VLOOKUP(A49,SKU,5,FALSE)</f>
        <v>50</v>
      </c>
      <c r="E49" s="388">
        <f t="shared" si="56"/>
        <v>620.59</v>
      </c>
      <c r="F49" s="388">
        <f t="shared" si="57"/>
        <v>661.99</v>
      </c>
      <c r="G49" s="446" t="s">
        <v>10</v>
      </c>
      <c r="H49" s="447">
        <f t="shared" ref="H49:H54" si="60">F49*$H$16</f>
        <v>23.169650000000004</v>
      </c>
      <c r="I49" s="447">
        <f t="shared" ref="I49:I54" si="61">F49*0.94%</f>
        <v>6.2227059999999987</v>
      </c>
      <c r="J49" s="448">
        <f t="shared" ref="J49:J54" si="62">(F49+H49+I49)*$J$16</f>
        <v>103.7073534</v>
      </c>
      <c r="K49" s="289">
        <f t="shared" si="58"/>
        <v>795.08970940000006</v>
      </c>
      <c r="L49" s="129">
        <f t="shared" si="59"/>
        <v>616.67008439999995</v>
      </c>
      <c r="M49" s="129">
        <f t="shared" si="59"/>
        <v>545.30223439999997</v>
      </c>
      <c r="N49" s="129">
        <f t="shared" si="59"/>
        <v>495.34473939999998</v>
      </c>
      <c r="O49" s="130">
        <f t="shared" si="59"/>
        <v>438.25045939999995</v>
      </c>
    </row>
    <row r="50" spans="1:15" s="2" customFormat="1" ht="15" customHeight="1">
      <c r="A50" s="153">
        <v>1433</v>
      </c>
      <c r="B50" s="155" t="s">
        <v>68</v>
      </c>
      <c r="C50" s="83">
        <v>1</v>
      </c>
      <c r="D50" s="387">
        <f t="shared" ref="D50:D68" si="63">VLOOKUP(A50,SKU,5,FALSE)</f>
        <v>22.2</v>
      </c>
      <c r="E50" s="388">
        <f t="shared" si="56"/>
        <v>308.54000000000002</v>
      </c>
      <c r="F50" s="388">
        <f t="shared" si="57"/>
        <v>329.11</v>
      </c>
      <c r="G50" s="446" t="s">
        <v>10</v>
      </c>
      <c r="H50" s="447">
        <f t="shared" si="60"/>
        <v>11.518850000000002</v>
      </c>
      <c r="I50" s="447">
        <f t="shared" si="61"/>
        <v>3.0936339999999998</v>
      </c>
      <c r="J50" s="448">
        <f t="shared" si="62"/>
        <v>51.558372599999998</v>
      </c>
      <c r="K50" s="289">
        <f t="shared" si="58"/>
        <v>395.28085659999999</v>
      </c>
      <c r="L50" s="129">
        <f t="shared" si="59"/>
        <v>306.57560660000001</v>
      </c>
      <c r="M50" s="129">
        <f t="shared" si="59"/>
        <v>271.09350660000001</v>
      </c>
      <c r="N50" s="129">
        <f t="shared" si="59"/>
        <v>246.25603660000002</v>
      </c>
      <c r="O50" s="130">
        <f t="shared" si="59"/>
        <v>217.87035660000001</v>
      </c>
    </row>
    <row r="51" spans="1:15" s="2" customFormat="1" ht="15" customHeight="1">
      <c r="A51" s="153">
        <v>1435</v>
      </c>
      <c r="B51" s="68" t="s">
        <v>69</v>
      </c>
      <c r="C51" s="83">
        <v>1</v>
      </c>
      <c r="D51" s="387">
        <f t="shared" si="63"/>
        <v>31.2</v>
      </c>
      <c r="E51" s="388">
        <f t="shared" si="56"/>
        <v>443.81</v>
      </c>
      <c r="F51" s="388">
        <f t="shared" si="57"/>
        <v>473.41</v>
      </c>
      <c r="G51" s="446" t="s">
        <v>10</v>
      </c>
      <c r="H51" s="447">
        <f t="shared" si="60"/>
        <v>16.569350000000004</v>
      </c>
      <c r="I51" s="447">
        <f t="shared" si="61"/>
        <v>4.4500539999999997</v>
      </c>
      <c r="J51" s="448">
        <f t="shared" si="62"/>
        <v>74.164410599999997</v>
      </c>
      <c r="K51" s="289">
        <f t="shared" si="58"/>
        <v>568.59381460000009</v>
      </c>
      <c r="L51" s="129">
        <f t="shared" si="59"/>
        <v>440.99843960000004</v>
      </c>
      <c r="M51" s="129">
        <f t="shared" si="59"/>
        <v>389.96028960000001</v>
      </c>
      <c r="N51" s="129">
        <f t="shared" si="59"/>
        <v>354.23358460000003</v>
      </c>
      <c r="O51" s="130">
        <f t="shared" si="59"/>
        <v>313.40306460000005</v>
      </c>
    </row>
    <row r="52" spans="1:15" s="2" customFormat="1" ht="15" customHeight="1">
      <c r="A52" s="153">
        <v>1437</v>
      </c>
      <c r="B52" s="68" t="s">
        <v>70</v>
      </c>
      <c r="C52" s="83">
        <v>1</v>
      </c>
      <c r="D52" s="387">
        <f>VLOOKUP(A52,SKU,5,FALSE)</f>
        <v>54.75</v>
      </c>
      <c r="E52" s="388">
        <f t="shared" si="56"/>
        <v>694.05</v>
      </c>
      <c r="F52" s="388">
        <f t="shared" si="57"/>
        <v>740.34</v>
      </c>
      <c r="G52" s="446" t="s">
        <v>10</v>
      </c>
      <c r="H52" s="447">
        <f t="shared" si="60"/>
        <v>25.911900000000003</v>
      </c>
      <c r="I52" s="447">
        <f t="shared" si="61"/>
        <v>6.9591959999999995</v>
      </c>
      <c r="J52" s="448">
        <f t="shared" si="62"/>
        <v>115.9816644</v>
      </c>
      <c r="K52" s="289">
        <f>(F52+H52+I52+J52)</f>
        <v>889.1927604</v>
      </c>
      <c r="L52" s="129">
        <f t="shared" si="59"/>
        <v>689.65338540000016</v>
      </c>
      <c r="M52" s="129">
        <f t="shared" si="59"/>
        <v>609.83763540000007</v>
      </c>
      <c r="N52" s="129">
        <f t="shared" si="59"/>
        <v>553.96661040000004</v>
      </c>
      <c r="O52" s="130">
        <f t="shared" si="59"/>
        <v>490.11401040000004</v>
      </c>
    </row>
    <row r="53" spans="1:15" s="336" customFormat="1" ht="15" customHeight="1">
      <c r="A53" s="366">
        <v>1466</v>
      </c>
      <c r="B53" s="337" t="s">
        <v>1746</v>
      </c>
      <c r="C53" s="297">
        <v>1</v>
      </c>
      <c r="D53" s="449">
        <f>VLOOKUP(A53,SKU,5,FALSE)</f>
        <v>12.5</v>
      </c>
      <c r="E53" s="388">
        <f t="shared" si="56"/>
        <v>171.8</v>
      </c>
      <c r="F53" s="388">
        <f t="shared" si="57"/>
        <v>203.84</v>
      </c>
      <c r="G53" s="446" t="s">
        <v>10</v>
      </c>
      <c r="H53" s="447">
        <f t="shared" si="60"/>
        <v>7.1344000000000012</v>
      </c>
      <c r="I53" s="447">
        <f t="shared" si="61"/>
        <v>1.9160959999999998</v>
      </c>
      <c r="J53" s="448">
        <f t="shared" si="62"/>
        <v>31.933574400000001</v>
      </c>
      <c r="K53" s="302">
        <f>(F53+H53+I53+J53)</f>
        <v>244.82407040000001</v>
      </c>
      <c r="L53" s="129">
        <f t="shared" si="59"/>
        <v>195.43157039999997</v>
      </c>
      <c r="M53" s="129">
        <f t="shared" si="59"/>
        <v>175.67457039999999</v>
      </c>
      <c r="N53" s="129">
        <f t="shared" si="59"/>
        <v>161.84467039999998</v>
      </c>
      <c r="O53" s="130">
        <f t="shared" si="59"/>
        <v>146.03907039999999</v>
      </c>
    </row>
    <row r="54" spans="1:15" s="336" customFormat="1" ht="15" customHeight="1">
      <c r="A54" s="366">
        <v>1467</v>
      </c>
      <c r="B54" s="337" t="s">
        <v>1747</v>
      </c>
      <c r="C54" s="297">
        <v>10</v>
      </c>
      <c r="D54" s="449">
        <f>VLOOKUP(A54,SKU,5,FALSE)</f>
        <v>8</v>
      </c>
      <c r="E54" s="388">
        <f t="shared" si="56"/>
        <v>97.08</v>
      </c>
      <c r="F54" s="388">
        <f t="shared" si="57"/>
        <v>123.13</v>
      </c>
      <c r="G54" s="446" t="s">
        <v>10</v>
      </c>
      <c r="H54" s="447">
        <f t="shared" si="60"/>
        <v>4.3095500000000007</v>
      </c>
      <c r="I54" s="447">
        <f t="shared" si="61"/>
        <v>1.1574219999999997</v>
      </c>
      <c r="J54" s="448">
        <f t="shared" si="62"/>
        <v>19.289545799999999</v>
      </c>
      <c r="K54" s="302">
        <f>(F54+H54+I54+J54)</f>
        <v>147.88651779999998</v>
      </c>
      <c r="L54" s="129">
        <f t="shared" si="59"/>
        <v>119.97601779999999</v>
      </c>
      <c r="M54" s="129">
        <f t="shared" si="59"/>
        <v>108.81181779999999</v>
      </c>
      <c r="N54" s="129">
        <f t="shared" si="59"/>
        <v>100.99687779999999</v>
      </c>
      <c r="O54" s="130">
        <f t="shared" si="59"/>
        <v>92.065517799999995</v>
      </c>
    </row>
    <row r="55" spans="1:15" s="2" customFormat="1" ht="15" customHeight="1">
      <c r="A55" s="265" t="s">
        <v>28</v>
      </c>
      <c r="B55" s="267"/>
      <c r="C55" s="83"/>
      <c r="D55" s="76"/>
      <c r="E55" s="299"/>
      <c r="F55" s="299"/>
      <c r="G55" s="77"/>
      <c r="H55" s="127"/>
      <c r="I55" s="127"/>
      <c r="J55" s="128"/>
      <c r="K55" s="289"/>
      <c r="L55" s="129"/>
      <c r="M55" s="129"/>
      <c r="N55" s="129"/>
      <c r="O55" s="130"/>
    </row>
    <row r="56" spans="1:15" s="2" customFormat="1" ht="15" customHeight="1">
      <c r="A56" s="488">
        <v>104</v>
      </c>
      <c r="B56" s="489" t="s">
        <v>24</v>
      </c>
      <c r="C56" s="83">
        <v>1</v>
      </c>
      <c r="D56" s="76">
        <f t="shared" si="63"/>
        <v>20.5</v>
      </c>
      <c r="E56" s="127">
        <f t="shared" ref="E56:E68" si="64">VLOOKUP(A56,SKU,7,FALSE)</f>
        <v>258.16000000000003</v>
      </c>
      <c r="F56" s="127">
        <f t="shared" ref="F56:F68" si="65">VLOOKUP(A56,SKU,6,FALSE)</f>
        <v>275.38</v>
      </c>
      <c r="G56" s="77" t="s">
        <v>10</v>
      </c>
      <c r="H56" s="127">
        <f t="shared" ref="H56:H68" si="66">F56*$H$16</f>
        <v>9.638300000000001</v>
      </c>
      <c r="I56" s="127">
        <f t="shared" ref="I56:I68" si="67">F56*0.94%</f>
        <v>2.5885719999999997</v>
      </c>
      <c r="J56" s="128">
        <f t="shared" ref="J56:J68" si="68">(F56+H56+I56)*$J$16</f>
        <v>43.141030800000003</v>
      </c>
      <c r="K56" s="289">
        <f t="shared" si="58"/>
        <v>330.74790280000002</v>
      </c>
      <c r="L56" s="129">
        <f t="shared" ref="L56:O72" si="69">($F56-($E56*L$16)+$H56+$I56)*1.15</f>
        <v>256.52690279999996</v>
      </c>
      <c r="M56" s="129">
        <f t="shared" si="69"/>
        <v>226.83850279999999</v>
      </c>
      <c r="N56" s="129">
        <f t="shared" si="69"/>
        <v>206.05662279999996</v>
      </c>
      <c r="O56" s="130">
        <f t="shared" si="69"/>
        <v>182.30590279999996</v>
      </c>
    </row>
    <row r="57" spans="1:15" s="2" customFormat="1" ht="15" customHeight="1">
      <c r="A57" s="131">
        <v>50</v>
      </c>
      <c r="B57" s="68" t="s">
        <v>22</v>
      </c>
      <c r="C57" s="83">
        <v>1</v>
      </c>
      <c r="D57" s="76">
        <f t="shared" si="63"/>
        <v>30.95</v>
      </c>
      <c r="E57" s="127">
        <f t="shared" si="64"/>
        <v>433.34</v>
      </c>
      <c r="F57" s="127">
        <f t="shared" si="65"/>
        <v>462.24</v>
      </c>
      <c r="G57" s="77" t="s">
        <v>10</v>
      </c>
      <c r="H57" s="127">
        <f t="shared" si="66"/>
        <v>16.178400000000003</v>
      </c>
      <c r="I57" s="127">
        <f t="shared" si="67"/>
        <v>4.3450559999999996</v>
      </c>
      <c r="J57" s="128">
        <f t="shared" si="68"/>
        <v>72.414518400000006</v>
      </c>
      <c r="K57" s="289">
        <f t="shared" si="58"/>
        <v>555.17797440000004</v>
      </c>
      <c r="L57" s="129">
        <f t="shared" si="69"/>
        <v>430.59272440000001</v>
      </c>
      <c r="M57" s="129">
        <f t="shared" si="69"/>
        <v>380.75862440000003</v>
      </c>
      <c r="N57" s="129">
        <f t="shared" si="69"/>
        <v>345.87475440000003</v>
      </c>
      <c r="O57" s="130">
        <f t="shared" si="69"/>
        <v>306.00747439999998</v>
      </c>
    </row>
    <row r="58" spans="1:15" s="2" customFormat="1" ht="15" customHeight="1">
      <c r="A58" s="131">
        <v>6</v>
      </c>
      <c r="B58" s="68" t="s">
        <v>75</v>
      </c>
      <c r="C58" s="126">
        <v>1</v>
      </c>
      <c r="D58" s="76">
        <f t="shared" si="63"/>
        <v>24.95</v>
      </c>
      <c r="E58" s="127">
        <f t="shared" si="64"/>
        <v>333.86</v>
      </c>
      <c r="F58" s="127">
        <f t="shared" si="65"/>
        <v>356.14</v>
      </c>
      <c r="G58" s="77" t="s">
        <v>10</v>
      </c>
      <c r="H58" s="127">
        <f t="shared" si="66"/>
        <v>12.4649</v>
      </c>
      <c r="I58" s="127">
        <f t="shared" si="67"/>
        <v>3.3477159999999992</v>
      </c>
      <c r="J58" s="128">
        <f t="shared" si="68"/>
        <v>55.792892399999992</v>
      </c>
      <c r="K58" s="289">
        <f t="shared" si="58"/>
        <v>427.74550839999995</v>
      </c>
      <c r="L58" s="129">
        <f t="shared" si="69"/>
        <v>331.76075839999993</v>
      </c>
      <c r="M58" s="129">
        <f t="shared" si="69"/>
        <v>293.36685839999996</v>
      </c>
      <c r="N58" s="129">
        <f t="shared" si="69"/>
        <v>266.49112839999992</v>
      </c>
      <c r="O58" s="130">
        <f t="shared" si="69"/>
        <v>235.77600839999994</v>
      </c>
    </row>
    <row r="59" spans="1:15" s="2" customFormat="1" ht="15" customHeight="1">
      <c r="A59" s="131">
        <v>1065</v>
      </c>
      <c r="B59" s="90" t="s">
        <v>74</v>
      </c>
      <c r="C59" s="83">
        <v>1</v>
      </c>
      <c r="D59" s="76">
        <f t="shared" si="63"/>
        <v>24.95</v>
      </c>
      <c r="E59" s="127">
        <f t="shared" si="64"/>
        <v>333.86</v>
      </c>
      <c r="F59" s="127">
        <f t="shared" si="65"/>
        <v>356.14</v>
      </c>
      <c r="G59" s="77" t="s">
        <v>10</v>
      </c>
      <c r="H59" s="127">
        <f t="shared" si="66"/>
        <v>12.4649</v>
      </c>
      <c r="I59" s="127">
        <f t="shared" si="67"/>
        <v>3.3477159999999992</v>
      </c>
      <c r="J59" s="128">
        <f t="shared" si="68"/>
        <v>55.792892399999992</v>
      </c>
      <c r="K59" s="289">
        <f t="shared" si="58"/>
        <v>427.74550839999995</v>
      </c>
      <c r="L59" s="129">
        <f t="shared" si="69"/>
        <v>331.76075839999993</v>
      </c>
      <c r="M59" s="129">
        <f t="shared" si="69"/>
        <v>293.36685839999996</v>
      </c>
      <c r="N59" s="129">
        <f t="shared" si="69"/>
        <v>266.49112839999992</v>
      </c>
      <c r="O59" s="130">
        <f t="shared" si="69"/>
        <v>235.77600839999994</v>
      </c>
    </row>
    <row r="60" spans="1:15" s="336" customFormat="1" ht="15" customHeight="1">
      <c r="A60" s="305">
        <v>1196</v>
      </c>
      <c r="B60" s="414" t="s">
        <v>2084</v>
      </c>
      <c r="C60" s="297">
        <v>1</v>
      </c>
      <c r="D60" s="298">
        <f t="shared" ref="D60" si="70">VLOOKUP(A60,SKU,5,FALSE)</f>
        <v>28.15</v>
      </c>
      <c r="E60" s="299">
        <f t="shared" ref="E60" si="71">VLOOKUP(A60,SKU,7,FALSE)</f>
        <v>479.82</v>
      </c>
      <c r="F60" s="299">
        <f t="shared" ref="F60" si="72">VLOOKUP(A60,SKU,6,FALSE)</f>
        <v>511.84</v>
      </c>
      <c r="G60" s="308" t="s">
        <v>10</v>
      </c>
      <c r="H60" s="299">
        <f t="shared" ref="H60" si="73">F60*$H$16</f>
        <v>17.914400000000001</v>
      </c>
      <c r="I60" s="299">
        <f t="shared" ref="I60" si="74">F60*0.94%</f>
        <v>4.8112959999999987</v>
      </c>
      <c r="J60" s="301">
        <f t="shared" ref="J60" si="75">(F60+H60+I60)*$J$16</f>
        <v>80.184854399999992</v>
      </c>
      <c r="K60" s="302">
        <f t="shared" ref="K60" si="76">(F60+H60+I60+J60)</f>
        <v>614.75055039999995</v>
      </c>
      <c r="L60" s="392">
        <f t="shared" si="69"/>
        <v>476.80230039999992</v>
      </c>
      <c r="M60" s="392">
        <f t="shared" si="69"/>
        <v>421.62300039999997</v>
      </c>
      <c r="N60" s="392">
        <f t="shared" si="69"/>
        <v>382.99749039999995</v>
      </c>
      <c r="O60" s="393">
        <f t="shared" si="69"/>
        <v>338.85405039999989</v>
      </c>
    </row>
    <row r="61" spans="1:15" s="336" customFormat="1" ht="15" customHeight="1">
      <c r="A61" s="305">
        <v>2554</v>
      </c>
      <c r="B61" s="414" t="s">
        <v>2014</v>
      </c>
      <c r="C61" s="297">
        <v>1</v>
      </c>
      <c r="D61" s="298">
        <f>VLOOKUP(A61,SKU,5,FALSE)</f>
        <v>22.95</v>
      </c>
      <c r="E61" s="299">
        <f>VLOOKUP(A61,SKU,7,FALSE)</f>
        <v>208.48</v>
      </c>
      <c r="F61" s="299">
        <f>VLOOKUP(A61,SKU,6,FALSE)</f>
        <v>222.38</v>
      </c>
      <c r="G61" s="308" t="s">
        <v>10</v>
      </c>
      <c r="H61" s="299">
        <f>F61*$H$16</f>
        <v>7.7833000000000006</v>
      </c>
      <c r="I61" s="299">
        <f>F61*0.94%</f>
        <v>2.0903719999999995</v>
      </c>
      <c r="J61" s="301">
        <f>(F61+H61+I61)*$J$16</f>
        <v>34.838050799999998</v>
      </c>
      <c r="K61" s="302">
        <f>(F61+H61+I61+J61)</f>
        <v>267.09172280000001</v>
      </c>
      <c r="L61" s="392">
        <f t="shared" si="69"/>
        <v>207.15372279999997</v>
      </c>
      <c r="M61" s="392">
        <f t="shared" si="69"/>
        <v>183.1785228</v>
      </c>
      <c r="N61" s="392">
        <f t="shared" si="69"/>
        <v>166.39588279999998</v>
      </c>
      <c r="O61" s="393">
        <f t="shared" si="69"/>
        <v>147.21572279999998</v>
      </c>
    </row>
    <row r="62" spans="1:15" s="2" customFormat="1" ht="15" customHeight="1">
      <c r="A62" s="131">
        <v>3151</v>
      </c>
      <c r="B62" s="68" t="s">
        <v>89</v>
      </c>
      <c r="C62" s="83">
        <v>1</v>
      </c>
      <c r="D62" s="76">
        <f t="shared" si="63"/>
        <v>15.95</v>
      </c>
      <c r="E62" s="127">
        <f t="shared" si="64"/>
        <v>276.58999999999997</v>
      </c>
      <c r="F62" s="127">
        <f t="shared" si="65"/>
        <v>295.04000000000002</v>
      </c>
      <c r="G62" s="77" t="s">
        <v>10</v>
      </c>
      <c r="H62" s="127">
        <f t="shared" si="66"/>
        <v>10.326400000000001</v>
      </c>
      <c r="I62" s="127">
        <f t="shared" si="67"/>
        <v>2.7733759999999998</v>
      </c>
      <c r="J62" s="128">
        <f t="shared" si="68"/>
        <v>46.220966399999995</v>
      </c>
      <c r="K62" s="289">
        <f t="shared" si="58"/>
        <v>354.36074239999999</v>
      </c>
      <c r="L62" s="129">
        <f t="shared" si="69"/>
        <v>274.84111740000003</v>
      </c>
      <c r="M62" s="129">
        <f t="shared" si="69"/>
        <v>243.03326740000006</v>
      </c>
      <c r="N62" s="129">
        <f t="shared" si="69"/>
        <v>220.76777240000004</v>
      </c>
      <c r="O62" s="130">
        <f t="shared" si="69"/>
        <v>195.32149240000004</v>
      </c>
    </row>
    <row r="63" spans="1:15" s="2" customFormat="1" ht="15" customHeight="1">
      <c r="A63" s="131">
        <v>3152</v>
      </c>
      <c r="B63" s="68" t="s">
        <v>90</v>
      </c>
      <c r="C63" s="83">
        <v>1</v>
      </c>
      <c r="D63" s="76">
        <f t="shared" si="63"/>
        <v>15.95</v>
      </c>
      <c r="E63" s="127">
        <f t="shared" si="64"/>
        <v>276.58999999999997</v>
      </c>
      <c r="F63" s="127">
        <f t="shared" si="65"/>
        <v>295.04000000000002</v>
      </c>
      <c r="G63" s="77" t="s">
        <v>10</v>
      </c>
      <c r="H63" s="127">
        <f t="shared" si="66"/>
        <v>10.326400000000001</v>
      </c>
      <c r="I63" s="127">
        <f t="shared" si="67"/>
        <v>2.7733759999999998</v>
      </c>
      <c r="J63" s="128">
        <f t="shared" si="68"/>
        <v>46.220966399999995</v>
      </c>
      <c r="K63" s="289">
        <f t="shared" si="58"/>
        <v>354.36074239999999</v>
      </c>
      <c r="L63" s="129">
        <f t="shared" si="69"/>
        <v>274.84111740000003</v>
      </c>
      <c r="M63" s="129">
        <f t="shared" si="69"/>
        <v>243.03326740000006</v>
      </c>
      <c r="N63" s="129">
        <f t="shared" si="69"/>
        <v>220.76777240000004</v>
      </c>
      <c r="O63" s="130">
        <f t="shared" si="69"/>
        <v>195.32149240000004</v>
      </c>
    </row>
    <row r="64" spans="1:15" s="6" customFormat="1" ht="15" customHeight="1">
      <c r="A64" s="131">
        <v>106</v>
      </c>
      <c r="B64" s="68" t="s">
        <v>57</v>
      </c>
      <c r="C64" s="126">
        <v>1</v>
      </c>
      <c r="D64" s="76">
        <f t="shared" si="63"/>
        <v>34.950000000000003</v>
      </c>
      <c r="E64" s="127">
        <f t="shared" si="64"/>
        <v>399.47</v>
      </c>
      <c r="F64" s="127">
        <f t="shared" si="65"/>
        <v>426.11</v>
      </c>
      <c r="G64" s="77" t="s">
        <v>10</v>
      </c>
      <c r="H64" s="127">
        <f t="shared" si="66"/>
        <v>14.913850000000002</v>
      </c>
      <c r="I64" s="127">
        <f t="shared" si="67"/>
        <v>4.0054339999999993</v>
      </c>
      <c r="J64" s="128">
        <f t="shared" si="68"/>
        <v>66.754392600000003</v>
      </c>
      <c r="K64" s="289">
        <f t="shared" si="58"/>
        <v>511.78367660000004</v>
      </c>
      <c r="L64" s="129">
        <f t="shared" si="69"/>
        <v>396.93605159999998</v>
      </c>
      <c r="M64" s="129">
        <f t="shared" si="69"/>
        <v>350.99700159999998</v>
      </c>
      <c r="N64" s="129">
        <f t="shared" si="69"/>
        <v>318.83966659999999</v>
      </c>
      <c r="O64" s="130">
        <f t="shared" si="69"/>
        <v>282.08842659999999</v>
      </c>
    </row>
    <row r="65" spans="1:15" s="2" customFormat="1" ht="15" customHeight="1">
      <c r="A65" s="125">
        <v>105</v>
      </c>
      <c r="B65" s="79" t="s">
        <v>58</v>
      </c>
      <c r="C65" s="156">
        <v>1</v>
      </c>
      <c r="D65" s="80">
        <f t="shared" si="63"/>
        <v>19.95</v>
      </c>
      <c r="E65" s="144">
        <f t="shared" si="64"/>
        <v>226.97</v>
      </c>
      <c r="F65" s="144">
        <f t="shared" si="65"/>
        <v>242.1</v>
      </c>
      <c r="G65" s="81" t="s">
        <v>10</v>
      </c>
      <c r="H65" s="127">
        <f t="shared" si="66"/>
        <v>8.4735000000000014</v>
      </c>
      <c r="I65" s="127">
        <f t="shared" si="67"/>
        <v>2.2757399999999994</v>
      </c>
      <c r="J65" s="128">
        <f t="shared" si="68"/>
        <v>37.927385999999998</v>
      </c>
      <c r="K65" s="289">
        <f t="shared" si="58"/>
        <v>290.77662600000002</v>
      </c>
      <c r="L65" s="129">
        <f t="shared" si="69"/>
        <v>225.52275099999997</v>
      </c>
      <c r="M65" s="129">
        <f t="shared" si="69"/>
        <v>199.42120100000002</v>
      </c>
      <c r="N65" s="129">
        <f t="shared" si="69"/>
        <v>181.15011600000003</v>
      </c>
      <c r="O65" s="130">
        <f t="shared" si="69"/>
        <v>160.26887600000001</v>
      </c>
    </row>
    <row r="66" spans="1:15" s="2" customFormat="1" ht="15" customHeight="1">
      <c r="A66" s="131">
        <v>255</v>
      </c>
      <c r="B66" s="68" t="s">
        <v>59</v>
      </c>
      <c r="C66" s="126">
        <v>1</v>
      </c>
      <c r="D66" s="76">
        <f t="shared" si="63"/>
        <v>19.95</v>
      </c>
      <c r="E66" s="127">
        <f t="shared" si="64"/>
        <v>226.97</v>
      </c>
      <c r="F66" s="127">
        <f t="shared" si="65"/>
        <v>242.1</v>
      </c>
      <c r="G66" s="77" t="s">
        <v>10</v>
      </c>
      <c r="H66" s="127">
        <f t="shared" si="66"/>
        <v>8.4735000000000014</v>
      </c>
      <c r="I66" s="127">
        <f t="shared" si="67"/>
        <v>2.2757399999999994</v>
      </c>
      <c r="J66" s="128">
        <f t="shared" si="68"/>
        <v>37.927385999999998</v>
      </c>
      <c r="K66" s="289">
        <f t="shared" si="58"/>
        <v>290.77662600000002</v>
      </c>
      <c r="L66" s="129">
        <f t="shared" si="69"/>
        <v>225.52275099999997</v>
      </c>
      <c r="M66" s="129">
        <f t="shared" si="69"/>
        <v>199.42120100000002</v>
      </c>
      <c r="N66" s="129">
        <f t="shared" si="69"/>
        <v>181.15011600000003</v>
      </c>
      <c r="O66" s="130">
        <f t="shared" si="69"/>
        <v>160.26887600000001</v>
      </c>
    </row>
    <row r="67" spans="1:15" s="2" customFormat="1" ht="15" customHeight="1">
      <c r="A67" s="131">
        <v>256</v>
      </c>
      <c r="B67" s="68" t="s">
        <v>60</v>
      </c>
      <c r="C67" s="126">
        <v>1</v>
      </c>
      <c r="D67" s="76">
        <f t="shared" si="63"/>
        <v>19.95</v>
      </c>
      <c r="E67" s="127">
        <f t="shared" si="64"/>
        <v>226.97</v>
      </c>
      <c r="F67" s="127">
        <f t="shared" si="65"/>
        <v>242.1</v>
      </c>
      <c r="G67" s="77" t="s">
        <v>10</v>
      </c>
      <c r="H67" s="127">
        <f t="shared" si="66"/>
        <v>8.4735000000000014</v>
      </c>
      <c r="I67" s="127">
        <f t="shared" si="67"/>
        <v>2.2757399999999994</v>
      </c>
      <c r="J67" s="128">
        <f t="shared" si="68"/>
        <v>37.927385999999998</v>
      </c>
      <c r="K67" s="289">
        <f t="shared" si="58"/>
        <v>290.77662600000002</v>
      </c>
      <c r="L67" s="129">
        <f t="shared" si="69"/>
        <v>225.52275099999997</v>
      </c>
      <c r="M67" s="129">
        <f t="shared" si="69"/>
        <v>199.42120100000002</v>
      </c>
      <c r="N67" s="129">
        <f t="shared" si="69"/>
        <v>181.15011600000003</v>
      </c>
      <c r="O67" s="130">
        <f t="shared" si="69"/>
        <v>160.26887600000001</v>
      </c>
    </row>
    <row r="68" spans="1:15" s="2" customFormat="1" ht="15" customHeight="1">
      <c r="A68" s="133">
        <v>257</v>
      </c>
      <c r="B68" s="67" t="s">
        <v>61</v>
      </c>
      <c r="C68" s="157">
        <v>1</v>
      </c>
      <c r="D68" s="76">
        <f t="shared" si="63"/>
        <v>19.95</v>
      </c>
      <c r="E68" s="127">
        <f t="shared" si="64"/>
        <v>226.97</v>
      </c>
      <c r="F68" s="127">
        <f t="shared" si="65"/>
        <v>242.1</v>
      </c>
      <c r="G68" s="158" t="s">
        <v>10</v>
      </c>
      <c r="H68" s="127">
        <f t="shared" si="66"/>
        <v>8.4735000000000014</v>
      </c>
      <c r="I68" s="127">
        <f t="shared" si="67"/>
        <v>2.2757399999999994</v>
      </c>
      <c r="J68" s="128">
        <f t="shared" si="68"/>
        <v>37.927385999999998</v>
      </c>
      <c r="K68" s="289">
        <f t="shared" si="58"/>
        <v>290.77662600000002</v>
      </c>
      <c r="L68" s="129">
        <f t="shared" si="69"/>
        <v>225.52275099999997</v>
      </c>
      <c r="M68" s="129">
        <f t="shared" si="69"/>
        <v>199.42120100000002</v>
      </c>
      <c r="N68" s="129">
        <f t="shared" si="69"/>
        <v>181.15011600000003</v>
      </c>
      <c r="O68" s="130">
        <f t="shared" si="69"/>
        <v>160.26887600000001</v>
      </c>
    </row>
    <row r="69" spans="1:15" s="7" customFormat="1" ht="15" customHeight="1">
      <c r="A69" s="265" t="s">
        <v>29</v>
      </c>
      <c r="B69" s="266"/>
      <c r="C69" s="69"/>
      <c r="D69" s="230"/>
      <c r="E69" s="137"/>
      <c r="F69" s="137"/>
      <c r="G69" s="159"/>
      <c r="H69" s="84"/>
      <c r="I69" s="137"/>
      <c r="J69" s="84"/>
      <c r="K69" s="291"/>
      <c r="L69" s="160"/>
      <c r="M69" s="160"/>
      <c r="N69" s="160"/>
      <c r="O69" s="161"/>
    </row>
    <row r="70" spans="1:15" s="6" customFormat="1" ht="15" customHeight="1">
      <c r="A70" s="305">
        <v>3968</v>
      </c>
      <c r="B70" s="306" t="s">
        <v>30</v>
      </c>
      <c r="C70" s="307">
        <v>1</v>
      </c>
      <c r="D70" s="387">
        <f>VLOOKUP(A70,SKU,5,FALSE)</f>
        <v>13.22</v>
      </c>
      <c r="E70" s="447">
        <f>VLOOKUP(A70,SKU,7,FALSE)</f>
        <v>143.24</v>
      </c>
      <c r="F70" s="447">
        <f>VLOOKUP(A70,SKU,6,FALSE)</f>
        <v>236.61</v>
      </c>
      <c r="G70" s="476" t="s">
        <v>10</v>
      </c>
      <c r="H70" s="447">
        <f>F70*$H$16</f>
        <v>8.2813500000000015</v>
      </c>
      <c r="I70" s="447">
        <f>F70*0.94%</f>
        <v>2.2241339999999998</v>
      </c>
      <c r="J70" s="448">
        <f>(F70+H70+I70)*$J$16</f>
        <v>37.067322599999997</v>
      </c>
      <c r="K70" s="289">
        <f>(F70+H70+I70+J70)</f>
        <v>284.18280659999999</v>
      </c>
      <c r="L70" s="129">
        <f t="shared" si="69"/>
        <v>243.00130659999999</v>
      </c>
      <c r="M70" s="129">
        <f t="shared" si="69"/>
        <v>226.52870659999996</v>
      </c>
      <c r="N70" s="129">
        <f t="shared" si="69"/>
        <v>214.99788659999999</v>
      </c>
      <c r="O70" s="130">
        <f t="shared" si="69"/>
        <v>201.81980659999999</v>
      </c>
    </row>
    <row r="71" spans="1:15" s="6" customFormat="1" ht="15" customHeight="1">
      <c r="A71" s="305">
        <v>3972</v>
      </c>
      <c r="B71" s="306" t="s">
        <v>31</v>
      </c>
      <c r="C71" s="307">
        <v>1</v>
      </c>
      <c r="D71" s="387">
        <f>VLOOKUP(A71,SKU,5,FALSE)</f>
        <v>13.22</v>
      </c>
      <c r="E71" s="447">
        <f>VLOOKUP(A71,SKU,7,FALSE)</f>
        <v>143.24</v>
      </c>
      <c r="F71" s="447">
        <f>VLOOKUP(A71,SKU,6,FALSE)</f>
        <v>236.61</v>
      </c>
      <c r="G71" s="476" t="s">
        <v>10</v>
      </c>
      <c r="H71" s="447">
        <f>F71*$H$16</f>
        <v>8.2813500000000015</v>
      </c>
      <c r="I71" s="447">
        <f>F71*0.94%</f>
        <v>2.2241339999999998</v>
      </c>
      <c r="J71" s="448">
        <f>(F71+H71+I71)*$J$16</f>
        <v>37.067322599999997</v>
      </c>
      <c r="K71" s="289">
        <f>(F71+H71+I71+J71)</f>
        <v>284.18280659999999</v>
      </c>
      <c r="L71" s="129">
        <f t="shared" si="69"/>
        <v>243.00130659999999</v>
      </c>
      <c r="M71" s="129">
        <f t="shared" si="69"/>
        <v>226.52870659999996</v>
      </c>
      <c r="N71" s="129">
        <f t="shared" si="69"/>
        <v>214.99788659999999</v>
      </c>
      <c r="O71" s="130">
        <f t="shared" si="69"/>
        <v>201.81980659999999</v>
      </c>
    </row>
    <row r="72" spans="1:15" s="8" customFormat="1" ht="15" customHeight="1">
      <c r="A72" s="305">
        <v>3976</v>
      </c>
      <c r="B72" s="306" t="s">
        <v>32</v>
      </c>
      <c r="C72" s="307">
        <v>1</v>
      </c>
      <c r="D72" s="387">
        <f>VLOOKUP(A72,SKU,5,FALSE)</f>
        <v>13.22</v>
      </c>
      <c r="E72" s="447">
        <f>VLOOKUP(A72,SKU,7,FALSE)</f>
        <v>143.24</v>
      </c>
      <c r="F72" s="447">
        <f>VLOOKUP(A72,SKU,6,FALSE)</f>
        <v>236.61</v>
      </c>
      <c r="G72" s="476" t="s">
        <v>10</v>
      </c>
      <c r="H72" s="447">
        <f>F72*$H$16</f>
        <v>8.2813500000000015</v>
      </c>
      <c r="I72" s="447">
        <f>F72*0.94%</f>
        <v>2.2241339999999998</v>
      </c>
      <c r="J72" s="448">
        <f>(F72+H72+I72)*$J$16</f>
        <v>37.067322599999997</v>
      </c>
      <c r="K72" s="289">
        <f>(F72+H72+I72+J72)</f>
        <v>284.18280659999999</v>
      </c>
      <c r="L72" s="129">
        <f t="shared" si="69"/>
        <v>243.00130659999999</v>
      </c>
      <c r="M72" s="129">
        <f t="shared" si="69"/>
        <v>226.52870659999996</v>
      </c>
      <c r="N72" s="129">
        <f t="shared" si="69"/>
        <v>214.99788659999999</v>
      </c>
      <c r="O72" s="130">
        <f t="shared" si="69"/>
        <v>201.81980659999999</v>
      </c>
    </row>
    <row r="73" spans="1:15" s="304" customFormat="1" ht="15" customHeight="1">
      <c r="A73" s="295">
        <v>3143</v>
      </c>
      <c r="B73" s="348" t="s">
        <v>1720</v>
      </c>
      <c r="C73" s="349">
        <v>1</v>
      </c>
      <c r="D73" s="76">
        <f>VLOOKUP(A73,SKU,5,FALSE)</f>
        <v>10.95</v>
      </c>
      <c r="E73" s="127">
        <f>VLOOKUP(A73,SKU,7,FALSE)</f>
        <v>160.68</v>
      </c>
      <c r="F73" s="127">
        <f>VLOOKUP(A73,SKU,6,FALSE)</f>
        <v>171.39</v>
      </c>
      <c r="G73" s="350" t="s">
        <v>10</v>
      </c>
      <c r="H73" s="299">
        <f>F73*$H$16</f>
        <v>5.9986500000000005</v>
      </c>
      <c r="I73" s="299">
        <f>F73*0.94%</f>
        <v>1.6110659999999997</v>
      </c>
      <c r="J73" s="301">
        <f>(F73+H73+I73)*$J$16</f>
        <v>26.849957399999997</v>
      </c>
      <c r="K73" s="302">
        <f>(F73+H73+I73+J73)</f>
        <v>205.84967339999997</v>
      </c>
      <c r="L73" s="129">
        <f t="shared" ref="L73:O74" si="77">($F73-($E73*L$16)+$H73+$I73)*1.15</f>
        <v>159.65417339999993</v>
      </c>
      <c r="M73" s="129">
        <f t="shared" si="77"/>
        <v>141.17597339999998</v>
      </c>
      <c r="N73" s="129">
        <f t="shared" si="77"/>
        <v>128.24123339999997</v>
      </c>
      <c r="O73" s="130">
        <f t="shared" si="77"/>
        <v>113.45867339999997</v>
      </c>
    </row>
    <row r="74" spans="1:15" s="492" customFormat="1" ht="15" customHeight="1">
      <c r="A74" s="496">
        <v>155</v>
      </c>
      <c r="B74" s="495" t="s">
        <v>209</v>
      </c>
      <c r="C74" s="494">
        <v>1</v>
      </c>
      <c r="D74" s="426">
        <f>VLOOKUP(A74,SKU,5,FALSE)</f>
        <v>23</v>
      </c>
      <c r="E74" s="394">
        <f>VLOOKUP(A74,SKU,7,FALSE)</f>
        <v>318.42</v>
      </c>
      <c r="F74" s="394">
        <f>VLOOKUP(A74,SKU,6,FALSE)</f>
        <v>339.63</v>
      </c>
      <c r="G74" s="493" t="s">
        <v>10</v>
      </c>
      <c r="H74" s="394">
        <f>F74*$H$16</f>
        <v>11.88705</v>
      </c>
      <c r="I74" s="394">
        <f>F74*0.94%</f>
        <v>3.1925219999999994</v>
      </c>
      <c r="J74" s="395">
        <f>(F74+H74+I74)*$J$16</f>
        <v>53.206435799999994</v>
      </c>
      <c r="K74" s="427">
        <f>(F74+H74+I74+J74)</f>
        <v>407.91600779999999</v>
      </c>
      <c r="L74" s="396">
        <f t="shared" si="77"/>
        <v>316.37025779999993</v>
      </c>
      <c r="M74" s="396">
        <f t="shared" si="77"/>
        <v>279.75195779999996</v>
      </c>
      <c r="N74" s="396">
        <f t="shared" si="77"/>
        <v>254.11914779999995</v>
      </c>
      <c r="O74" s="397">
        <f t="shared" si="77"/>
        <v>224.82450779999996</v>
      </c>
    </row>
    <row r="75" spans="1:15" s="8" customFormat="1" ht="15" customHeight="1">
      <c r="A75" s="265" t="s">
        <v>33</v>
      </c>
      <c r="B75" s="270"/>
      <c r="C75" s="70"/>
      <c r="D75" s="230"/>
      <c r="E75" s="137"/>
      <c r="F75" s="137"/>
      <c r="G75" s="71"/>
      <c r="H75" s="71"/>
      <c r="I75" s="137"/>
      <c r="J75" s="71"/>
      <c r="K75" s="291"/>
      <c r="L75" s="139"/>
      <c r="M75" s="139"/>
      <c r="N75" s="139"/>
      <c r="O75" s="140"/>
    </row>
    <row r="76" spans="1:15" s="8" customFormat="1" ht="15" customHeight="1">
      <c r="A76" s="162">
        <v>3150</v>
      </c>
      <c r="B76" s="68" t="s">
        <v>37</v>
      </c>
      <c r="C76" s="83">
        <v>1</v>
      </c>
      <c r="D76" s="76">
        <f t="shared" ref="D76:D80" si="78">VLOOKUP(A76,SKU,5,FALSE)</f>
        <v>48.75</v>
      </c>
      <c r="E76" s="127">
        <f t="shared" ref="E76:E80" si="79">VLOOKUP(A76,SKU,7,FALSE)</f>
        <v>501.55</v>
      </c>
      <c r="F76" s="127">
        <f t="shared" ref="F76:F80" si="80">VLOOKUP(A76,SKU,6,FALSE)</f>
        <v>535</v>
      </c>
      <c r="G76" s="75" t="s">
        <v>27</v>
      </c>
      <c r="H76" s="127">
        <f t="shared" ref="H76:H80" si="81">F76*$H$16</f>
        <v>18.725000000000001</v>
      </c>
      <c r="I76" s="127">
        <f t="shared" ref="I76:I80" si="82">F76*0.94%</f>
        <v>5.028999999999999</v>
      </c>
      <c r="J76" s="128">
        <f t="shared" ref="J76:J80" si="83">(F76+H76+I76)*$J$16</f>
        <v>83.813100000000006</v>
      </c>
      <c r="K76" s="289">
        <f t="shared" ref="K76:K80" si="84">(F76+H76+I76+J76)</f>
        <v>642.56709999999998</v>
      </c>
      <c r="L76" s="129">
        <f t="shared" ref="L76:O80" si="85">($F76-($E76*L$16)+$H76+$I76)*1.15</f>
        <v>498.37147499999998</v>
      </c>
      <c r="M76" s="129">
        <f t="shared" si="85"/>
        <v>440.69322499999998</v>
      </c>
      <c r="N76" s="129">
        <f t="shared" si="85"/>
        <v>400.31844999999998</v>
      </c>
      <c r="O76" s="130">
        <f t="shared" si="85"/>
        <v>354.17585000000003</v>
      </c>
    </row>
    <row r="77" spans="1:15" s="8" customFormat="1" ht="15" customHeight="1">
      <c r="A77" s="131">
        <v>65</v>
      </c>
      <c r="B77" s="68" t="s">
        <v>15</v>
      </c>
      <c r="C77" s="83">
        <v>1</v>
      </c>
      <c r="D77" s="76">
        <f t="shared" si="78"/>
        <v>25.75</v>
      </c>
      <c r="E77" s="127">
        <f t="shared" si="79"/>
        <v>358.4</v>
      </c>
      <c r="F77" s="127">
        <f t="shared" si="80"/>
        <v>382.31</v>
      </c>
      <c r="G77" s="77" t="s">
        <v>10</v>
      </c>
      <c r="H77" s="127">
        <f t="shared" si="81"/>
        <v>13.380850000000001</v>
      </c>
      <c r="I77" s="127">
        <f t="shared" si="82"/>
        <v>3.5937139999999994</v>
      </c>
      <c r="J77" s="128">
        <f t="shared" si="83"/>
        <v>59.892684599999995</v>
      </c>
      <c r="K77" s="289">
        <f t="shared" si="84"/>
        <v>459.17724859999998</v>
      </c>
      <c r="L77" s="129">
        <f t="shared" si="85"/>
        <v>356.13724860000002</v>
      </c>
      <c r="M77" s="129">
        <f t="shared" si="85"/>
        <v>314.92124859999996</v>
      </c>
      <c r="N77" s="129">
        <f t="shared" si="85"/>
        <v>286.07004860000001</v>
      </c>
      <c r="O77" s="130">
        <f t="shared" si="85"/>
        <v>253.0972486</v>
      </c>
    </row>
    <row r="78" spans="1:15" s="5" customFormat="1" ht="15" customHeight="1">
      <c r="A78" s="131">
        <v>102</v>
      </c>
      <c r="B78" s="68" t="s">
        <v>14</v>
      </c>
      <c r="C78" s="126">
        <v>1</v>
      </c>
      <c r="D78" s="76">
        <f t="shared" si="78"/>
        <v>14.75</v>
      </c>
      <c r="E78" s="127">
        <f t="shared" si="79"/>
        <v>177.2</v>
      </c>
      <c r="F78" s="127">
        <f t="shared" si="80"/>
        <v>189.01</v>
      </c>
      <c r="G78" s="77" t="s">
        <v>10</v>
      </c>
      <c r="H78" s="127">
        <f t="shared" si="81"/>
        <v>6.6153500000000003</v>
      </c>
      <c r="I78" s="127">
        <f t="shared" si="82"/>
        <v>1.7766939999999996</v>
      </c>
      <c r="J78" s="128">
        <f t="shared" si="83"/>
        <v>29.610306599999998</v>
      </c>
      <c r="K78" s="289">
        <f t="shared" si="84"/>
        <v>227.01235059999999</v>
      </c>
      <c r="L78" s="129">
        <f t="shared" si="85"/>
        <v>176.06735059999997</v>
      </c>
      <c r="M78" s="129">
        <f t="shared" si="85"/>
        <v>155.68935059999998</v>
      </c>
      <c r="N78" s="129">
        <f t="shared" si="85"/>
        <v>141.42475060000001</v>
      </c>
      <c r="O78" s="130">
        <f t="shared" si="85"/>
        <v>125.1223506</v>
      </c>
    </row>
    <row r="79" spans="1:15" s="6" customFormat="1" ht="15" customHeight="1">
      <c r="A79" s="131">
        <v>139</v>
      </c>
      <c r="B79" s="68" t="s">
        <v>1670</v>
      </c>
      <c r="C79" s="126">
        <v>1</v>
      </c>
      <c r="D79" s="76">
        <f t="shared" si="78"/>
        <v>23.75</v>
      </c>
      <c r="E79" s="127">
        <f t="shared" si="79"/>
        <v>263.01</v>
      </c>
      <c r="F79" s="127">
        <f t="shared" si="80"/>
        <v>280.56</v>
      </c>
      <c r="G79" s="77" t="s">
        <v>10</v>
      </c>
      <c r="H79" s="127">
        <f t="shared" si="81"/>
        <v>9.8196000000000012</v>
      </c>
      <c r="I79" s="127">
        <f t="shared" si="82"/>
        <v>2.6372639999999996</v>
      </c>
      <c r="J79" s="128">
        <f t="shared" si="83"/>
        <v>43.952529599999998</v>
      </c>
      <c r="K79" s="289">
        <f t="shared" si="84"/>
        <v>336.96939359999999</v>
      </c>
      <c r="L79" s="129">
        <f t="shared" si="85"/>
        <v>261.35401859999996</v>
      </c>
      <c r="M79" s="129">
        <f t="shared" si="85"/>
        <v>231.10786859999999</v>
      </c>
      <c r="N79" s="129">
        <f t="shared" si="85"/>
        <v>209.93556359999997</v>
      </c>
      <c r="O79" s="130">
        <f t="shared" si="85"/>
        <v>185.73864359999999</v>
      </c>
    </row>
    <row r="80" spans="1:15" s="304" customFormat="1" ht="15" customHeight="1">
      <c r="A80" s="305">
        <v>2273</v>
      </c>
      <c r="B80" s="337" t="s">
        <v>2085</v>
      </c>
      <c r="C80" s="307">
        <v>1</v>
      </c>
      <c r="D80" s="298">
        <f t="shared" si="78"/>
        <v>9.5</v>
      </c>
      <c r="E80" s="299">
        <f t="shared" si="79"/>
        <v>153.96</v>
      </c>
      <c r="F80" s="299">
        <f t="shared" si="80"/>
        <v>164.22</v>
      </c>
      <c r="G80" s="308" t="s">
        <v>10</v>
      </c>
      <c r="H80" s="299">
        <f t="shared" si="81"/>
        <v>5.7477000000000009</v>
      </c>
      <c r="I80" s="299">
        <f t="shared" si="82"/>
        <v>1.5436679999999998</v>
      </c>
      <c r="J80" s="301">
        <f t="shared" si="83"/>
        <v>25.726705200000001</v>
      </c>
      <c r="K80" s="302">
        <f t="shared" si="84"/>
        <v>197.2380732</v>
      </c>
      <c r="L80" s="392">
        <f t="shared" si="85"/>
        <v>152.97457319999998</v>
      </c>
      <c r="M80" s="392">
        <f t="shared" si="85"/>
        <v>135.26917319999998</v>
      </c>
      <c r="N80" s="392">
        <f t="shared" si="85"/>
        <v>122.87539319999998</v>
      </c>
      <c r="O80" s="393">
        <f t="shared" si="85"/>
        <v>108.71107319999997</v>
      </c>
    </row>
    <row r="81" spans="1:84" s="6" customFormat="1" ht="15" customHeight="1">
      <c r="A81" s="271" t="s">
        <v>91</v>
      </c>
      <c r="B81" s="267"/>
      <c r="C81" s="102"/>
      <c r="D81" s="231"/>
      <c r="E81" s="220"/>
      <c r="F81" s="220"/>
      <c r="G81" s="100"/>
      <c r="H81" s="100"/>
      <c r="I81" s="220"/>
      <c r="J81" s="100"/>
      <c r="K81" s="292"/>
      <c r="L81" s="150"/>
      <c r="M81" s="150"/>
      <c r="N81" s="150"/>
      <c r="O81" s="149"/>
    </row>
    <row r="82" spans="1:84" s="6" customFormat="1" ht="15" customHeight="1">
      <c r="A82" s="272" t="s">
        <v>1690</v>
      </c>
      <c r="B82" s="273"/>
      <c r="C82" s="73"/>
      <c r="D82" s="232"/>
      <c r="E82" s="221"/>
      <c r="F82" s="221"/>
      <c r="G82" s="82"/>
      <c r="H82" s="82"/>
      <c r="I82" s="221"/>
      <c r="J82" s="82"/>
      <c r="K82" s="293"/>
      <c r="L82" s="151"/>
      <c r="M82" s="151"/>
      <c r="N82" s="151"/>
      <c r="O82" s="152"/>
    </row>
    <row r="83" spans="1:84" s="304" customFormat="1" ht="15" customHeight="1">
      <c r="A83" s="323">
        <v>765</v>
      </c>
      <c r="B83" s="306" t="s">
        <v>1683</v>
      </c>
      <c r="C83" s="324">
        <v>1</v>
      </c>
      <c r="D83" s="298">
        <f t="shared" ref="D83:D89" si="86">VLOOKUP(A83,SKU,5,FALSE)</f>
        <v>16.75</v>
      </c>
      <c r="E83" s="299">
        <f t="shared" ref="E83:E89" si="87">VLOOKUP(A83,SKU,7,FALSE)</f>
        <v>219.43</v>
      </c>
      <c r="F83" s="299">
        <f t="shared" ref="F83:F89" si="88">VLOOKUP(A83,SKU,6,FALSE)</f>
        <v>234.06</v>
      </c>
      <c r="G83" s="325" t="s">
        <v>10</v>
      </c>
      <c r="H83" s="299">
        <f t="shared" ref="H83:H89" si="89">F83*$H$16</f>
        <v>8.1921000000000017</v>
      </c>
      <c r="I83" s="299">
        <f t="shared" ref="I83:I89" si="90">F83*0.94%</f>
        <v>2.2001639999999996</v>
      </c>
      <c r="J83" s="301">
        <f t="shared" ref="J83:J89" si="91">(F83+H83+I83)*$J$16</f>
        <v>36.667839600000001</v>
      </c>
      <c r="K83" s="302">
        <f t="shared" ref="K83:K89" si="92">(F83+H83+I83+J83)</f>
        <v>281.12010359999999</v>
      </c>
      <c r="L83" s="129">
        <f t="shared" ref="L83:O94" si="93">($F83-($E83*L$16)+$H83+$I83)*1.15</f>
        <v>218.03397859999998</v>
      </c>
      <c r="M83" s="129">
        <f t="shared" si="93"/>
        <v>192.7995286</v>
      </c>
      <c r="N83" s="129">
        <f t="shared" si="93"/>
        <v>175.13541360000002</v>
      </c>
      <c r="O83" s="130">
        <f t="shared" si="93"/>
        <v>154.9478536</v>
      </c>
    </row>
    <row r="84" spans="1:84" s="304" customFormat="1" ht="15" customHeight="1">
      <c r="A84" s="323">
        <v>766</v>
      </c>
      <c r="B84" s="306" t="s">
        <v>1684</v>
      </c>
      <c r="C84" s="324">
        <v>1</v>
      </c>
      <c r="D84" s="298">
        <f t="shared" si="86"/>
        <v>16.75</v>
      </c>
      <c r="E84" s="299">
        <f t="shared" si="87"/>
        <v>219.43</v>
      </c>
      <c r="F84" s="299">
        <f t="shared" si="88"/>
        <v>234.06</v>
      </c>
      <c r="G84" s="325" t="s">
        <v>10</v>
      </c>
      <c r="H84" s="299">
        <f t="shared" si="89"/>
        <v>8.1921000000000017</v>
      </c>
      <c r="I84" s="299">
        <f t="shared" si="90"/>
        <v>2.2001639999999996</v>
      </c>
      <c r="J84" s="301">
        <f t="shared" si="91"/>
        <v>36.667839600000001</v>
      </c>
      <c r="K84" s="302">
        <f t="shared" si="92"/>
        <v>281.12010359999999</v>
      </c>
      <c r="L84" s="129">
        <f t="shared" si="93"/>
        <v>218.03397859999998</v>
      </c>
      <c r="M84" s="129">
        <f t="shared" si="93"/>
        <v>192.7995286</v>
      </c>
      <c r="N84" s="129">
        <f t="shared" si="93"/>
        <v>175.13541360000002</v>
      </c>
      <c r="O84" s="130">
        <f t="shared" si="93"/>
        <v>154.9478536</v>
      </c>
    </row>
    <row r="85" spans="1:84" s="304" customFormat="1" ht="15" customHeight="1">
      <c r="A85" s="323">
        <v>767</v>
      </c>
      <c r="B85" s="306" t="s">
        <v>1685</v>
      </c>
      <c r="C85" s="324">
        <v>1</v>
      </c>
      <c r="D85" s="298">
        <f t="shared" si="86"/>
        <v>12.7</v>
      </c>
      <c r="E85" s="299">
        <f t="shared" si="87"/>
        <v>166.37</v>
      </c>
      <c r="F85" s="299">
        <f t="shared" si="88"/>
        <v>177.48</v>
      </c>
      <c r="G85" s="325" t="s">
        <v>10</v>
      </c>
      <c r="H85" s="299">
        <f t="shared" si="89"/>
        <v>6.2118000000000002</v>
      </c>
      <c r="I85" s="299">
        <f t="shared" si="90"/>
        <v>1.6683119999999996</v>
      </c>
      <c r="J85" s="301">
        <f t="shared" si="91"/>
        <v>27.804016799999996</v>
      </c>
      <c r="K85" s="302">
        <f t="shared" si="92"/>
        <v>213.16412879999999</v>
      </c>
      <c r="L85" s="129">
        <f t="shared" si="93"/>
        <v>165.33275379999998</v>
      </c>
      <c r="M85" s="129">
        <f t="shared" si="93"/>
        <v>146.20020379999997</v>
      </c>
      <c r="N85" s="129">
        <f t="shared" si="93"/>
        <v>132.80741879999997</v>
      </c>
      <c r="O85" s="130">
        <f t="shared" si="93"/>
        <v>117.50137879999997</v>
      </c>
    </row>
    <row r="86" spans="1:84" s="304" customFormat="1" ht="15" customHeight="1">
      <c r="A86" s="323">
        <v>770</v>
      </c>
      <c r="B86" s="306" t="s">
        <v>1686</v>
      </c>
      <c r="C86" s="324">
        <v>1</v>
      </c>
      <c r="D86" s="298">
        <f t="shared" si="86"/>
        <v>26.35</v>
      </c>
      <c r="E86" s="299">
        <f t="shared" si="87"/>
        <v>345.19</v>
      </c>
      <c r="F86" s="299">
        <f t="shared" si="88"/>
        <v>368.23</v>
      </c>
      <c r="G86" s="325" t="s">
        <v>10</v>
      </c>
      <c r="H86" s="299">
        <f t="shared" si="89"/>
        <v>12.888050000000002</v>
      </c>
      <c r="I86" s="299">
        <f t="shared" si="90"/>
        <v>3.4613619999999998</v>
      </c>
      <c r="J86" s="301">
        <f t="shared" si="91"/>
        <v>57.686911800000004</v>
      </c>
      <c r="K86" s="302">
        <f t="shared" si="92"/>
        <v>442.26632380000007</v>
      </c>
      <c r="L86" s="129">
        <f t="shared" si="93"/>
        <v>343.02419880000002</v>
      </c>
      <c r="M86" s="129">
        <f t="shared" si="93"/>
        <v>303.32734879999998</v>
      </c>
      <c r="N86" s="129">
        <f t="shared" si="93"/>
        <v>275.53955380000002</v>
      </c>
      <c r="O86" s="130">
        <f t="shared" si="93"/>
        <v>243.78207380000001</v>
      </c>
    </row>
    <row r="87" spans="1:84" s="304" customFormat="1" ht="15" customHeight="1">
      <c r="A87" s="323">
        <v>771</v>
      </c>
      <c r="B87" s="306" t="s">
        <v>1687</v>
      </c>
      <c r="C87" s="324">
        <v>1</v>
      </c>
      <c r="D87" s="298">
        <f t="shared" si="86"/>
        <v>26.35</v>
      </c>
      <c r="E87" s="299">
        <f t="shared" si="87"/>
        <v>345.19</v>
      </c>
      <c r="F87" s="299">
        <f t="shared" si="88"/>
        <v>368.23</v>
      </c>
      <c r="G87" s="325" t="s">
        <v>10</v>
      </c>
      <c r="H87" s="299">
        <f t="shared" si="89"/>
        <v>12.888050000000002</v>
      </c>
      <c r="I87" s="299">
        <f t="shared" si="90"/>
        <v>3.4613619999999998</v>
      </c>
      <c r="J87" s="301">
        <f t="shared" si="91"/>
        <v>57.686911800000004</v>
      </c>
      <c r="K87" s="302">
        <f t="shared" si="92"/>
        <v>442.26632380000007</v>
      </c>
      <c r="L87" s="129">
        <f t="shared" si="93"/>
        <v>343.02419880000002</v>
      </c>
      <c r="M87" s="129">
        <f t="shared" si="93"/>
        <v>303.32734879999998</v>
      </c>
      <c r="N87" s="129">
        <f t="shared" si="93"/>
        <v>275.53955380000002</v>
      </c>
      <c r="O87" s="130">
        <f t="shared" si="93"/>
        <v>243.78207380000001</v>
      </c>
    </row>
    <row r="88" spans="1:84" s="304" customFormat="1" ht="15" customHeight="1">
      <c r="A88" s="323">
        <v>772</v>
      </c>
      <c r="B88" s="306" t="s">
        <v>1688</v>
      </c>
      <c r="C88" s="324">
        <v>1</v>
      </c>
      <c r="D88" s="298">
        <f t="shared" si="86"/>
        <v>13.1</v>
      </c>
      <c r="E88" s="299">
        <f t="shared" si="87"/>
        <v>171.61</v>
      </c>
      <c r="F88" s="299">
        <f t="shared" si="88"/>
        <v>183.07</v>
      </c>
      <c r="G88" s="325" t="s">
        <v>10</v>
      </c>
      <c r="H88" s="299">
        <f t="shared" si="89"/>
        <v>6.4074500000000008</v>
      </c>
      <c r="I88" s="299">
        <f t="shared" si="90"/>
        <v>1.7208579999999998</v>
      </c>
      <c r="J88" s="301">
        <f t="shared" si="91"/>
        <v>28.6797462</v>
      </c>
      <c r="K88" s="302">
        <f t="shared" si="92"/>
        <v>219.87805420000001</v>
      </c>
      <c r="L88" s="129">
        <f t="shared" si="93"/>
        <v>170.54017919999998</v>
      </c>
      <c r="M88" s="129">
        <f t="shared" si="93"/>
        <v>150.80502919999998</v>
      </c>
      <c r="N88" s="129">
        <f t="shared" si="93"/>
        <v>136.99042419999998</v>
      </c>
      <c r="O88" s="130">
        <f t="shared" si="93"/>
        <v>121.20230419999999</v>
      </c>
    </row>
    <row r="89" spans="1:84" s="304" customFormat="1" ht="15" customHeight="1">
      <c r="A89" s="323">
        <v>773</v>
      </c>
      <c r="B89" s="306" t="s">
        <v>1689</v>
      </c>
      <c r="C89" s="324">
        <v>1</v>
      </c>
      <c r="D89" s="298">
        <f t="shared" si="86"/>
        <v>14.2</v>
      </c>
      <c r="E89" s="299">
        <f t="shared" si="87"/>
        <v>186.04</v>
      </c>
      <c r="F89" s="299">
        <f t="shared" si="88"/>
        <v>198.44</v>
      </c>
      <c r="G89" s="325" t="s">
        <v>10</v>
      </c>
      <c r="H89" s="299">
        <f t="shared" si="89"/>
        <v>6.9454000000000002</v>
      </c>
      <c r="I89" s="299">
        <f t="shared" si="90"/>
        <v>1.8653359999999997</v>
      </c>
      <c r="J89" s="301">
        <f t="shared" si="91"/>
        <v>31.087610400000003</v>
      </c>
      <c r="K89" s="302">
        <f t="shared" si="92"/>
        <v>238.33834640000003</v>
      </c>
      <c r="L89" s="129">
        <f t="shared" si="93"/>
        <v>184.85184640000003</v>
      </c>
      <c r="M89" s="129">
        <f t="shared" si="93"/>
        <v>163.45724640000003</v>
      </c>
      <c r="N89" s="129">
        <f t="shared" si="93"/>
        <v>148.48102640000002</v>
      </c>
      <c r="O89" s="130">
        <f t="shared" si="93"/>
        <v>131.36534639999999</v>
      </c>
    </row>
    <row r="90" spans="1:84" s="304" customFormat="1" ht="15" customHeight="1">
      <c r="A90" s="323">
        <v>867</v>
      </c>
      <c r="B90" s="326" t="s">
        <v>1682</v>
      </c>
      <c r="C90" s="324">
        <v>1</v>
      </c>
      <c r="D90" s="298">
        <f>VLOOKUP(A90,SKU,5,FALSE)</f>
        <v>15.3</v>
      </c>
      <c r="E90" s="299">
        <f>VLOOKUP(A90,SKU,7,FALSE)</f>
        <v>211.83</v>
      </c>
      <c r="F90" s="299">
        <f>VLOOKUP(A90,SKU,6,FALSE)</f>
        <v>255.22</v>
      </c>
      <c r="G90" s="325" t="s">
        <v>10</v>
      </c>
      <c r="H90" s="299">
        <f>F90*$H$16</f>
        <v>8.9327000000000005</v>
      </c>
      <c r="I90" s="299">
        <f>F90*0.94%</f>
        <v>2.3990679999999998</v>
      </c>
      <c r="J90" s="301">
        <f>(F90+H90+I90)*$J$16</f>
        <v>39.982765199999996</v>
      </c>
      <c r="K90" s="302">
        <f>(F90+H90+I90+J90)</f>
        <v>306.5345332</v>
      </c>
      <c r="L90" s="129">
        <f t="shared" si="93"/>
        <v>245.63340819999999</v>
      </c>
      <c r="M90" s="129">
        <f t="shared" si="93"/>
        <v>221.27295819999998</v>
      </c>
      <c r="N90" s="129">
        <f t="shared" si="93"/>
        <v>204.22064319999998</v>
      </c>
      <c r="O90" s="130">
        <f t="shared" si="93"/>
        <v>184.73228320000001</v>
      </c>
    </row>
    <row r="91" spans="1:84" s="304" customFormat="1" ht="15" customHeight="1">
      <c r="A91" s="323">
        <v>827</v>
      </c>
      <c r="B91" s="326" t="s">
        <v>2016</v>
      </c>
      <c r="C91" s="324">
        <v>1</v>
      </c>
      <c r="D91" s="298">
        <f>VLOOKUP(A91,SKU,5,FALSE)</f>
        <v>32.65</v>
      </c>
      <c r="E91" s="299">
        <f>VLOOKUP(A91,SKU,7,FALSE)</f>
        <v>427.86</v>
      </c>
      <c r="F91" s="299">
        <f>VLOOKUP(A91,SKU,6,FALSE)</f>
        <v>456.39</v>
      </c>
      <c r="G91" s="325" t="s">
        <v>10</v>
      </c>
      <c r="H91" s="299">
        <f>F91*$H$16</f>
        <v>15.973650000000001</v>
      </c>
      <c r="I91" s="299">
        <f>F91*0.94%</f>
        <v>4.2900659999999995</v>
      </c>
      <c r="J91" s="301">
        <f>(F91+H91+I91)*$J$16</f>
        <v>71.498057400000008</v>
      </c>
      <c r="K91" s="302">
        <f>(F91+H91+I91+J91)</f>
        <v>548.15177340000002</v>
      </c>
      <c r="L91" s="392">
        <f t="shared" si="93"/>
        <v>425.14202339999997</v>
      </c>
      <c r="M91" s="392">
        <f t="shared" si="93"/>
        <v>375.93812340000005</v>
      </c>
      <c r="N91" s="392">
        <f t="shared" si="93"/>
        <v>341.49539340000007</v>
      </c>
      <c r="O91" s="393">
        <f t="shared" si="93"/>
        <v>302.13227340000003</v>
      </c>
    </row>
    <row r="92" spans="1:84" s="304" customFormat="1" ht="15" customHeight="1">
      <c r="A92" s="323">
        <v>828</v>
      </c>
      <c r="B92" s="326" t="s">
        <v>2017</v>
      </c>
      <c r="C92" s="324">
        <v>1</v>
      </c>
      <c r="D92" s="298">
        <f>VLOOKUP(A92,SKU,5,FALSE)</f>
        <v>32.65</v>
      </c>
      <c r="E92" s="299">
        <f>VLOOKUP(A92,SKU,7,FALSE)</f>
        <v>427.86</v>
      </c>
      <c r="F92" s="299">
        <f>VLOOKUP(A92,SKU,6,FALSE)</f>
        <v>456.39</v>
      </c>
      <c r="G92" s="325" t="s">
        <v>10</v>
      </c>
      <c r="H92" s="299">
        <f>F92*$H$16</f>
        <v>15.973650000000001</v>
      </c>
      <c r="I92" s="299">
        <f>F92*0.94%</f>
        <v>4.2900659999999995</v>
      </c>
      <c r="J92" s="301">
        <f>(F92+H92+I92)*$J$16</f>
        <v>71.498057400000008</v>
      </c>
      <c r="K92" s="302">
        <f>(F92+H92+I92+J92)</f>
        <v>548.15177340000002</v>
      </c>
      <c r="L92" s="392">
        <f t="shared" si="93"/>
        <v>425.14202339999997</v>
      </c>
      <c r="M92" s="392">
        <f t="shared" si="93"/>
        <v>375.93812340000005</v>
      </c>
      <c r="N92" s="392">
        <f t="shared" si="93"/>
        <v>341.49539340000007</v>
      </c>
      <c r="O92" s="393">
        <f t="shared" si="93"/>
        <v>302.13227340000003</v>
      </c>
    </row>
    <row r="93" spans="1:84" s="304" customFormat="1" ht="15" customHeight="1">
      <c r="A93" s="323">
        <v>829</v>
      </c>
      <c r="B93" s="326" t="s">
        <v>2018</v>
      </c>
      <c r="C93" s="324">
        <v>1</v>
      </c>
      <c r="D93" s="298">
        <f>VLOOKUP(A93,SKU,5,FALSE)</f>
        <v>43.35</v>
      </c>
      <c r="E93" s="299">
        <f>VLOOKUP(A93,SKU,7,FALSE)</f>
        <v>567.99</v>
      </c>
      <c r="F93" s="299">
        <f>VLOOKUP(A93,SKU,6,FALSE)</f>
        <v>605.85</v>
      </c>
      <c r="G93" s="325" t="s">
        <v>10</v>
      </c>
      <c r="H93" s="299">
        <f>F93*$H$16</f>
        <v>21.204750000000004</v>
      </c>
      <c r="I93" s="299">
        <f>F93*0.94%</f>
        <v>5.6949899999999998</v>
      </c>
      <c r="J93" s="301">
        <f>(F93+H93+I93)*$J$16</f>
        <v>94.912460999999993</v>
      </c>
      <c r="K93" s="302">
        <f>(F93+H93+I93+J93)</f>
        <v>727.66220099999998</v>
      </c>
      <c r="L93" s="392">
        <f t="shared" si="93"/>
        <v>564.36507600000004</v>
      </c>
      <c r="M93" s="392">
        <f t="shared" si="93"/>
        <v>499.04622600000005</v>
      </c>
      <c r="N93" s="392">
        <f t="shared" si="93"/>
        <v>453.32303100000001</v>
      </c>
      <c r="O93" s="393">
        <f t="shared" si="93"/>
        <v>401.06795099999999</v>
      </c>
    </row>
    <row r="94" spans="1:84" s="304" customFormat="1" ht="15" customHeight="1">
      <c r="A94" s="323">
        <v>830</v>
      </c>
      <c r="B94" s="326" t="s">
        <v>2019</v>
      </c>
      <c r="C94" s="324">
        <v>1</v>
      </c>
      <c r="D94" s="298">
        <f>VLOOKUP(A94,SKU,5,FALSE)</f>
        <v>32.65</v>
      </c>
      <c r="E94" s="299">
        <f>VLOOKUP(A94,SKU,7,FALSE)</f>
        <v>427.86</v>
      </c>
      <c r="F94" s="299">
        <f>VLOOKUP(A94,SKU,6,FALSE)</f>
        <v>456.39</v>
      </c>
      <c r="G94" s="325" t="s">
        <v>10</v>
      </c>
      <c r="H94" s="299">
        <f>F94*$H$16</f>
        <v>15.973650000000001</v>
      </c>
      <c r="I94" s="299">
        <f>F94*0.94%</f>
        <v>4.2900659999999995</v>
      </c>
      <c r="J94" s="301">
        <f>(F94+H94+I94)*$J$16</f>
        <v>71.498057400000008</v>
      </c>
      <c r="K94" s="302">
        <f>(F94+H94+I94+J94)</f>
        <v>548.15177340000002</v>
      </c>
      <c r="L94" s="392">
        <f t="shared" si="93"/>
        <v>425.14202339999997</v>
      </c>
      <c r="M94" s="392">
        <f t="shared" si="93"/>
        <v>375.93812340000005</v>
      </c>
      <c r="N94" s="392">
        <f t="shared" si="93"/>
        <v>341.49539340000007</v>
      </c>
      <c r="O94" s="393">
        <f t="shared" si="93"/>
        <v>302.13227340000003</v>
      </c>
    </row>
    <row r="95" spans="1:84" s="2" customFormat="1" ht="15" customHeight="1">
      <c r="A95" s="265" t="s">
        <v>34</v>
      </c>
      <c r="B95" s="273"/>
      <c r="C95" s="69"/>
      <c r="D95" s="230"/>
      <c r="E95" s="137"/>
      <c r="F95" s="137"/>
      <c r="G95" s="72"/>
      <c r="H95" s="84"/>
      <c r="I95" s="137"/>
      <c r="J95" s="84"/>
      <c r="K95" s="292"/>
      <c r="L95" s="150"/>
      <c r="M95" s="150"/>
      <c r="N95" s="150"/>
      <c r="O95" s="149"/>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1:84" s="2" customFormat="1" ht="15" customHeight="1">
      <c r="A96" s="165">
        <v>2561</v>
      </c>
      <c r="B96" s="166" t="s">
        <v>109</v>
      </c>
      <c r="C96" s="285">
        <v>1</v>
      </c>
      <c r="D96" s="80">
        <f t="shared" ref="D96:D101" si="94">VLOOKUP(A96,SKU,5,FALSE)</f>
        <v>8.3000000000000007</v>
      </c>
      <c r="E96" s="144">
        <f t="shared" ref="E96:E101" si="95">VLOOKUP(A96,SKU,7,FALSE)</f>
        <v>119.69</v>
      </c>
      <c r="F96" s="144">
        <f t="shared" ref="F96:F101" si="96">VLOOKUP(A96,SKU,6,FALSE)</f>
        <v>127.67</v>
      </c>
      <c r="G96" s="104" t="s">
        <v>10</v>
      </c>
      <c r="H96" s="127">
        <f t="shared" ref="H96:H101" si="97">F96*$H$16</f>
        <v>4.4684500000000007</v>
      </c>
      <c r="I96" s="127">
        <f t="shared" ref="I96:I101" si="98">F96*0.94%</f>
        <v>1.2000979999999999</v>
      </c>
      <c r="J96" s="128">
        <f t="shared" ref="J96:J101" si="99">(F96+H96+I96)*$J$16</f>
        <v>20.0007822</v>
      </c>
      <c r="K96" s="289">
        <f t="shared" ref="K96:K101" si="100">(F96+H96+I96+J96)</f>
        <v>153.33933020000001</v>
      </c>
      <c r="L96" s="129">
        <f t="shared" ref="L96:O101" si="101">($F96-($E96*L$16)+$H96+$I96)*1.15</f>
        <v>118.9284552</v>
      </c>
      <c r="M96" s="129">
        <f t="shared" si="101"/>
        <v>105.16410520000001</v>
      </c>
      <c r="N96" s="129">
        <f t="shared" si="101"/>
        <v>95.529060200000004</v>
      </c>
      <c r="O96" s="130">
        <f t="shared" si="101"/>
        <v>84.517580199999998</v>
      </c>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s="1" customFormat="1" ht="15" customHeight="1">
      <c r="A97" s="165">
        <v>2562</v>
      </c>
      <c r="B97" s="166" t="s">
        <v>2006</v>
      </c>
      <c r="C97" s="189">
        <v>1</v>
      </c>
      <c r="D97" s="80">
        <f t="shared" si="94"/>
        <v>8.3000000000000007</v>
      </c>
      <c r="E97" s="144">
        <f t="shared" si="95"/>
        <v>118.94</v>
      </c>
      <c r="F97" s="144">
        <f t="shared" si="96"/>
        <v>126.88</v>
      </c>
      <c r="G97" s="104" t="s">
        <v>10</v>
      </c>
      <c r="H97" s="127">
        <f t="shared" si="97"/>
        <v>4.4408000000000003</v>
      </c>
      <c r="I97" s="127">
        <f t="shared" si="98"/>
        <v>1.1926719999999997</v>
      </c>
      <c r="J97" s="128">
        <f t="shared" si="99"/>
        <v>19.877020799999997</v>
      </c>
      <c r="K97" s="289">
        <f t="shared" si="100"/>
        <v>152.39049279999998</v>
      </c>
      <c r="L97" s="129">
        <f t="shared" si="101"/>
        <v>118.19524279999999</v>
      </c>
      <c r="M97" s="129">
        <f t="shared" si="101"/>
        <v>104.51714279999999</v>
      </c>
      <c r="N97" s="129">
        <f t="shared" si="101"/>
        <v>94.942472799999976</v>
      </c>
      <c r="O97" s="130">
        <f t="shared" si="101"/>
        <v>83.999992799999987</v>
      </c>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s="9" customFormat="1" ht="15" customHeight="1">
      <c r="A98" s="165">
        <v>2563</v>
      </c>
      <c r="B98" s="166" t="s">
        <v>110</v>
      </c>
      <c r="C98" s="189">
        <v>1</v>
      </c>
      <c r="D98" s="76">
        <f t="shared" si="94"/>
        <v>8.3000000000000007</v>
      </c>
      <c r="E98" s="127">
        <f t="shared" si="95"/>
        <v>118.94</v>
      </c>
      <c r="F98" s="127">
        <f t="shared" si="96"/>
        <v>126.88</v>
      </c>
      <c r="G98" s="105" t="s">
        <v>10</v>
      </c>
      <c r="H98" s="127">
        <f t="shared" si="97"/>
        <v>4.4408000000000003</v>
      </c>
      <c r="I98" s="127">
        <f t="shared" si="98"/>
        <v>1.1926719999999997</v>
      </c>
      <c r="J98" s="128">
        <f t="shared" si="99"/>
        <v>19.877020799999997</v>
      </c>
      <c r="K98" s="289">
        <f t="shared" si="100"/>
        <v>152.39049279999998</v>
      </c>
      <c r="L98" s="129">
        <f t="shared" si="101"/>
        <v>118.19524279999999</v>
      </c>
      <c r="M98" s="129">
        <f t="shared" si="101"/>
        <v>104.51714279999999</v>
      </c>
      <c r="N98" s="129">
        <f t="shared" si="101"/>
        <v>94.942472799999976</v>
      </c>
      <c r="O98" s="130">
        <f t="shared" si="101"/>
        <v>83.999992799999987</v>
      </c>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s="9" customFormat="1" ht="15" customHeight="1">
      <c r="A99" s="165">
        <v>2564</v>
      </c>
      <c r="B99" s="166" t="s">
        <v>111</v>
      </c>
      <c r="C99" s="189">
        <v>1</v>
      </c>
      <c r="D99" s="76">
        <f t="shared" si="94"/>
        <v>8.3000000000000007</v>
      </c>
      <c r="E99" s="127">
        <f t="shared" si="95"/>
        <v>112.64</v>
      </c>
      <c r="F99" s="127">
        <f t="shared" si="96"/>
        <v>120.15</v>
      </c>
      <c r="G99" s="105" t="s">
        <v>10</v>
      </c>
      <c r="H99" s="127">
        <f t="shared" si="97"/>
        <v>4.2052500000000004</v>
      </c>
      <c r="I99" s="127">
        <f t="shared" si="98"/>
        <v>1.1294099999999998</v>
      </c>
      <c r="J99" s="128">
        <f t="shared" si="99"/>
        <v>18.822699</v>
      </c>
      <c r="K99" s="289">
        <f t="shared" si="100"/>
        <v>144.30735900000002</v>
      </c>
      <c r="L99" s="129">
        <f t="shared" si="101"/>
        <v>111.923359</v>
      </c>
      <c r="M99" s="129">
        <f t="shared" si="101"/>
        <v>98.969758999999996</v>
      </c>
      <c r="N99" s="129">
        <f t="shared" si="101"/>
        <v>89.902239000000009</v>
      </c>
      <c r="O99" s="130">
        <f t="shared" si="101"/>
        <v>79.53935899999999</v>
      </c>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s="9" customFormat="1" ht="15" customHeight="1">
      <c r="A100" s="165">
        <v>2565</v>
      </c>
      <c r="B100" s="166" t="s">
        <v>112</v>
      </c>
      <c r="C100" s="189">
        <v>1</v>
      </c>
      <c r="D100" s="76">
        <f t="shared" si="94"/>
        <v>8.3000000000000007</v>
      </c>
      <c r="E100" s="127">
        <f t="shared" si="95"/>
        <v>112.64</v>
      </c>
      <c r="F100" s="127">
        <f t="shared" si="96"/>
        <v>120.15</v>
      </c>
      <c r="G100" s="105" t="s">
        <v>10</v>
      </c>
      <c r="H100" s="127">
        <f t="shared" si="97"/>
        <v>4.2052500000000004</v>
      </c>
      <c r="I100" s="127">
        <f t="shared" si="98"/>
        <v>1.1294099999999998</v>
      </c>
      <c r="J100" s="128">
        <f t="shared" si="99"/>
        <v>18.822699</v>
      </c>
      <c r="K100" s="289">
        <f t="shared" si="100"/>
        <v>144.30735900000002</v>
      </c>
      <c r="L100" s="129">
        <f t="shared" si="101"/>
        <v>111.923359</v>
      </c>
      <c r="M100" s="129">
        <f t="shared" si="101"/>
        <v>98.969758999999996</v>
      </c>
      <c r="N100" s="129">
        <f t="shared" si="101"/>
        <v>89.902239000000009</v>
      </c>
      <c r="O100" s="130">
        <f t="shared" si="101"/>
        <v>79.53935899999999</v>
      </c>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s="9" customFormat="1" ht="15" customHeight="1">
      <c r="A101" s="165">
        <v>2566</v>
      </c>
      <c r="B101" s="166" t="s">
        <v>38</v>
      </c>
      <c r="C101" s="189">
        <v>1</v>
      </c>
      <c r="D101" s="76">
        <f t="shared" si="94"/>
        <v>5.95</v>
      </c>
      <c r="E101" s="127">
        <f t="shared" si="95"/>
        <v>80.290000000000006</v>
      </c>
      <c r="F101" s="127">
        <f t="shared" si="96"/>
        <v>85.65</v>
      </c>
      <c r="G101" s="105" t="s">
        <v>10</v>
      </c>
      <c r="H101" s="127">
        <f t="shared" si="97"/>
        <v>2.9977500000000004</v>
      </c>
      <c r="I101" s="127">
        <f t="shared" si="98"/>
        <v>0.80510999999999988</v>
      </c>
      <c r="J101" s="128">
        <f t="shared" si="99"/>
        <v>13.417928999999999</v>
      </c>
      <c r="K101" s="289">
        <f t="shared" si="100"/>
        <v>102.870789</v>
      </c>
      <c r="L101" s="129">
        <f t="shared" si="101"/>
        <v>79.787413999999984</v>
      </c>
      <c r="M101" s="129">
        <f t="shared" si="101"/>
        <v>70.554063999999997</v>
      </c>
      <c r="N101" s="129">
        <f t="shared" si="101"/>
        <v>64.090719000000007</v>
      </c>
      <c r="O101" s="130">
        <f t="shared" si="101"/>
        <v>56.704039000000002</v>
      </c>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s="2" customFormat="1" ht="15" customHeight="1">
      <c r="A102" s="274" t="s">
        <v>35</v>
      </c>
      <c r="B102" s="275"/>
      <c r="C102" s="172"/>
      <c r="D102" s="173"/>
      <c r="E102" s="174"/>
      <c r="F102" s="174"/>
      <c r="G102" s="173"/>
      <c r="H102" s="173"/>
      <c r="I102" s="220"/>
      <c r="J102" s="175"/>
      <c r="K102" s="292"/>
      <c r="L102" s="176"/>
      <c r="M102" s="176"/>
      <c r="N102" s="176"/>
      <c r="O102" s="177"/>
      <c r="P102" s="1"/>
    </row>
    <row r="103" spans="1:84" s="3" customFormat="1" ht="15" customHeight="1">
      <c r="A103" s="276" t="s">
        <v>92</v>
      </c>
      <c r="B103" s="277"/>
      <c r="C103" s="178"/>
      <c r="D103" s="179"/>
      <c r="E103" s="179"/>
      <c r="F103" s="179"/>
      <c r="G103" s="179"/>
      <c r="H103" s="179"/>
      <c r="I103" s="221"/>
      <c r="J103" s="179"/>
      <c r="K103" s="294"/>
      <c r="L103" s="181"/>
      <c r="M103" s="181"/>
      <c r="N103" s="181"/>
      <c r="O103" s="182"/>
      <c r="P103" s="1"/>
    </row>
    <row r="104" spans="1:84" s="3" customFormat="1" ht="15" hidden="1" customHeight="1">
      <c r="A104" s="125">
        <v>4999</v>
      </c>
      <c r="B104" s="184" t="s">
        <v>53</v>
      </c>
      <c r="C104" s="185">
        <v>6</v>
      </c>
      <c r="D104" s="319"/>
      <c r="E104" s="154">
        <v>3627.02</v>
      </c>
      <c r="F104" s="78">
        <v>3627.02</v>
      </c>
      <c r="G104" s="86" t="s">
        <v>11</v>
      </c>
      <c r="H104" s="127">
        <f>F104*$H$16</f>
        <v>126.94570000000002</v>
      </c>
      <c r="I104" s="127">
        <f>F104*0.94%</f>
        <v>34.093987999999996</v>
      </c>
      <c r="J104" s="128">
        <f>(F104+H104+I104)*$J$16</f>
        <v>568.2089532</v>
      </c>
      <c r="K104" s="294"/>
      <c r="L104" s="183">
        <v>4320.8689260000001</v>
      </c>
      <c r="M104" s="215">
        <v>4320.8689260000001</v>
      </c>
      <c r="N104" s="186">
        <v>4320.8689260000001</v>
      </c>
      <c r="O104" s="187">
        <v>4320.8689260000001</v>
      </c>
    </row>
    <row r="105" spans="1:84" s="3" customFormat="1" ht="15" customHeight="1">
      <c r="A105" s="216">
        <v>5451</v>
      </c>
      <c r="B105" s="217" t="s">
        <v>1667</v>
      </c>
      <c r="C105" s="171">
        <v>1</v>
      </c>
      <c r="D105" s="318"/>
      <c r="E105" s="127">
        <f>VLOOKUP(A105,SKU,7,FALSE)</f>
        <v>0</v>
      </c>
      <c r="F105" s="127">
        <f>VLOOKUP(A105,SKU,6,FALSE)</f>
        <v>426.67</v>
      </c>
      <c r="G105" s="86" t="s">
        <v>11</v>
      </c>
      <c r="H105" s="127">
        <f>F105*$H$16</f>
        <v>14.933450000000002</v>
      </c>
      <c r="I105" s="127">
        <f>F105*0.94%</f>
        <v>4.0106979999999997</v>
      </c>
      <c r="J105" s="128">
        <f>(F105+H105+I105)*$J$16</f>
        <v>66.842122199999991</v>
      </c>
      <c r="K105" s="289">
        <f t="shared" ref="K105:K106" si="102">(F105+H105+I105+J105)</f>
        <v>512.45627019999995</v>
      </c>
      <c r="L105" s="129">
        <f t="shared" ref="L105:O116" si="103">$F105+$H105+$I105+$J105</f>
        <v>512.45627019999995</v>
      </c>
      <c r="M105" s="129">
        <f t="shared" si="103"/>
        <v>512.45627019999995</v>
      </c>
      <c r="N105" s="129">
        <f t="shared" si="103"/>
        <v>512.45627019999995</v>
      </c>
      <c r="O105" s="130">
        <f t="shared" si="103"/>
        <v>512.45627019999995</v>
      </c>
    </row>
    <row r="106" spans="1:84" s="336" customFormat="1" ht="15" customHeight="1">
      <c r="A106" s="305" t="s">
        <v>2046</v>
      </c>
      <c r="B106" s="417" t="s">
        <v>2049</v>
      </c>
      <c r="C106" s="486">
        <v>1</v>
      </c>
      <c r="D106" s="418"/>
      <c r="E106" s="299">
        <f>VLOOKUP(A106,SKU,7,FALSE)</f>
        <v>0</v>
      </c>
      <c r="F106" s="299">
        <f>VLOOKUP(A106,SKU,6,FALSE)</f>
        <v>453.27</v>
      </c>
      <c r="G106" s="487" t="s">
        <v>11</v>
      </c>
      <c r="H106" s="299">
        <f>F106*$H$16</f>
        <v>15.864450000000001</v>
      </c>
      <c r="I106" s="299">
        <f>F106*0.94%</f>
        <v>4.260737999999999</v>
      </c>
      <c r="J106" s="301">
        <f>(F106+H106+I106)*$J$16</f>
        <v>71.009278199999997</v>
      </c>
      <c r="K106" s="289">
        <f t="shared" si="102"/>
        <v>544.4044662</v>
      </c>
      <c r="L106" s="392">
        <f t="shared" si="103"/>
        <v>544.4044662</v>
      </c>
      <c r="M106" s="392">
        <f t="shared" si="103"/>
        <v>544.4044662</v>
      </c>
      <c r="N106" s="392">
        <f t="shared" si="103"/>
        <v>544.4044662</v>
      </c>
      <c r="O106" s="393">
        <f t="shared" si="103"/>
        <v>544.4044662</v>
      </c>
    </row>
    <row r="107" spans="1:84" s="2" customFormat="1" ht="15" customHeight="1">
      <c r="A107" s="131">
        <v>909</v>
      </c>
      <c r="B107" s="170" t="s">
        <v>3</v>
      </c>
      <c r="C107" s="171">
        <v>1</v>
      </c>
      <c r="D107" s="318"/>
      <c r="E107" s="447">
        <f>VLOOKUP(A107,SKU,7,FALSE)</f>
        <v>0</v>
      </c>
      <c r="F107" s="447">
        <f>VLOOKUP(A107,SKU,6,FALSE)</f>
        <v>393.97</v>
      </c>
      <c r="G107" s="105" t="s">
        <v>11</v>
      </c>
      <c r="H107" s="447">
        <v>0</v>
      </c>
      <c r="I107" s="447">
        <v>0</v>
      </c>
      <c r="J107" s="448">
        <f>(F107+H107+I107)*$J$16</f>
        <v>59.095500000000001</v>
      </c>
      <c r="K107" s="312"/>
      <c r="L107" s="129">
        <f t="shared" si="103"/>
        <v>453.06550000000004</v>
      </c>
      <c r="M107" s="129">
        <f t="shared" si="103"/>
        <v>453.06550000000004</v>
      </c>
      <c r="N107" s="129">
        <f t="shared" si="103"/>
        <v>453.06550000000004</v>
      </c>
      <c r="O107" s="130">
        <f t="shared" si="103"/>
        <v>453.06550000000004</v>
      </c>
      <c r="P107" s="3"/>
    </row>
    <row r="108" spans="1:84" s="2" customFormat="1" ht="15" customHeight="1" thickBot="1">
      <c r="A108" s="131">
        <v>9909</v>
      </c>
      <c r="B108" s="170" t="s">
        <v>5</v>
      </c>
      <c r="C108" s="171">
        <v>1</v>
      </c>
      <c r="D108" s="318"/>
      <c r="E108" s="447">
        <f>VLOOKUP(A108,SKU,7,FALSE)</f>
        <v>0</v>
      </c>
      <c r="F108" s="447">
        <f>VLOOKUP(A108,SKU,6,FALSE)</f>
        <v>78.92</v>
      </c>
      <c r="G108" s="105" t="s">
        <v>11</v>
      </c>
      <c r="H108" s="447">
        <v>0</v>
      </c>
      <c r="I108" s="447">
        <v>0</v>
      </c>
      <c r="J108" s="448">
        <f>(F108+H108+I108)*$J$16</f>
        <v>11.837999999999999</v>
      </c>
      <c r="K108" s="313"/>
      <c r="L108" s="129">
        <f t="shared" si="103"/>
        <v>90.757999999999996</v>
      </c>
      <c r="M108" s="129">
        <f t="shared" si="103"/>
        <v>90.757999999999996</v>
      </c>
      <c r="N108" s="129">
        <f t="shared" si="103"/>
        <v>90.757999999999996</v>
      </c>
      <c r="O108" s="130">
        <f t="shared" si="103"/>
        <v>90.757999999999996</v>
      </c>
      <c r="P108" s="3"/>
    </row>
    <row r="109" spans="1:84" s="2" customFormat="1" ht="15" customHeight="1">
      <c r="A109" s="310" t="s">
        <v>49</v>
      </c>
      <c r="B109" s="311"/>
      <c r="C109" s="73"/>
      <c r="D109" s="82"/>
      <c r="E109" s="451"/>
      <c r="F109" s="451"/>
      <c r="G109" s="452"/>
      <c r="H109" s="453"/>
      <c r="I109" s="454"/>
      <c r="J109" s="453"/>
      <c r="K109" s="180"/>
      <c r="L109" s="163"/>
      <c r="M109" s="163"/>
      <c r="N109" s="163"/>
      <c r="O109" s="164"/>
      <c r="P109" s="3"/>
    </row>
    <row r="110" spans="1:84" s="3" customFormat="1" ht="15" customHeight="1">
      <c r="A110" s="131">
        <v>6240</v>
      </c>
      <c r="B110" s="170" t="s">
        <v>2008</v>
      </c>
      <c r="C110" s="147">
        <v>10</v>
      </c>
      <c r="D110" s="318"/>
      <c r="E110" s="447">
        <f t="shared" ref="E110:E114" si="104">VLOOKUP(A110,SKU,7,FALSE)</f>
        <v>0</v>
      </c>
      <c r="F110" s="447">
        <f t="shared" ref="F110" si="105">VLOOKUP(A110,SKU,6,FALSE)</f>
        <v>99.23</v>
      </c>
      <c r="G110" s="309" t="s">
        <v>11</v>
      </c>
      <c r="H110" s="447">
        <f t="shared" ref="H110" si="106">F110*$H$16</f>
        <v>3.4730500000000006</v>
      </c>
      <c r="I110" s="447">
        <f t="shared" ref="I110" si="107">F110*0.94%</f>
        <v>0.93276199999999987</v>
      </c>
      <c r="J110" s="448">
        <f t="shared" ref="J110" si="108">(F110+H110+I110)*$J$16</f>
        <v>15.5453718</v>
      </c>
      <c r="K110" s="314"/>
      <c r="L110" s="129">
        <f t="shared" si="103"/>
        <v>119.1811838</v>
      </c>
      <c r="M110" s="129">
        <f t="shared" si="103"/>
        <v>119.1811838</v>
      </c>
      <c r="N110" s="129">
        <f t="shared" si="103"/>
        <v>119.1811838</v>
      </c>
      <c r="O110" s="130">
        <f t="shared" si="103"/>
        <v>119.1811838</v>
      </c>
      <c r="P110" s="169"/>
    </row>
    <row r="111" spans="1:84" s="336" customFormat="1" ht="15" customHeight="1">
      <c r="A111" s="305">
        <v>6361</v>
      </c>
      <c r="B111" s="417" t="s">
        <v>2048</v>
      </c>
      <c r="C111" s="327">
        <v>1</v>
      </c>
      <c r="D111" s="418"/>
      <c r="E111" s="388">
        <f t="shared" si="104"/>
        <v>0</v>
      </c>
      <c r="F111" s="388">
        <f t="shared" ref="F111:F114" si="109">VLOOKUP(A111,SKU,6,FALSE)</f>
        <v>24.43</v>
      </c>
      <c r="G111" s="455" t="s">
        <v>11</v>
      </c>
      <c r="H111" s="388">
        <f t="shared" ref="H111:H113" si="110">F111*$H$16</f>
        <v>0.85505000000000009</v>
      </c>
      <c r="I111" s="388">
        <f t="shared" ref="I111:I113" si="111">F111*0.94%</f>
        <v>0.22964199999999996</v>
      </c>
      <c r="J111" s="450">
        <f t="shared" ref="J111:J113" si="112">(F111+H111+I111)*$J$16</f>
        <v>3.8272037999999995</v>
      </c>
      <c r="K111" s="329"/>
      <c r="L111" s="392">
        <f t="shared" si="103"/>
        <v>29.341895799999996</v>
      </c>
      <c r="M111" s="392">
        <f t="shared" si="103"/>
        <v>29.341895799999996</v>
      </c>
      <c r="N111" s="392">
        <f t="shared" si="103"/>
        <v>29.341895799999996</v>
      </c>
      <c r="O111" s="393">
        <f t="shared" si="103"/>
        <v>29.341895799999996</v>
      </c>
    </row>
    <row r="112" spans="1:84" s="336" customFormat="1" ht="15" customHeight="1">
      <c r="A112" s="305" t="s">
        <v>2020</v>
      </c>
      <c r="B112" s="417" t="s">
        <v>2037</v>
      </c>
      <c r="C112" s="327">
        <v>1</v>
      </c>
      <c r="D112" s="418"/>
      <c r="E112" s="388">
        <v>0</v>
      </c>
      <c r="F112" s="388">
        <v>0</v>
      </c>
      <c r="G112" s="455"/>
      <c r="H112" s="388"/>
      <c r="I112" s="388"/>
      <c r="J112" s="450"/>
      <c r="K112" s="329"/>
      <c r="L112" s="392">
        <f t="shared" si="103"/>
        <v>0</v>
      </c>
      <c r="M112" s="392">
        <f t="shared" si="103"/>
        <v>0</v>
      </c>
      <c r="N112" s="392">
        <f t="shared" si="103"/>
        <v>0</v>
      </c>
      <c r="O112" s="393">
        <f t="shared" si="103"/>
        <v>0</v>
      </c>
    </row>
    <row r="113" spans="1:15" s="288" customFormat="1" ht="15" customHeight="1">
      <c r="A113" s="162">
        <v>6999</v>
      </c>
      <c r="B113" s="166" t="s">
        <v>2007</v>
      </c>
      <c r="C113" s="147">
        <v>10</v>
      </c>
      <c r="D113" s="320"/>
      <c r="E113" s="447">
        <f t="shared" si="104"/>
        <v>0</v>
      </c>
      <c r="F113" s="447">
        <f t="shared" si="109"/>
        <v>15.89</v>
      </c>
      <c r="G113" s="456" t="s">
        <v>11</v>
      </c>
      <c r="H113" s="447">
        <f t="shared" si="110"/>
        <v>0.55615000000000003</v>
      </c>
      <c r="I113" s="447">
        <f t="shared" si="111"/>
        <v>0.14936599999999997</v>
      </c>
      <c r="J113" s="448">
        <f t="shared" si="112"/>
        <v>2.4893274000000001</v>
      </c>
      <c r="K113" s="314"/>
      <c r="L113" s="129">
        <f t="shared" si="103"/>
        <v>19.0848434</v>
      </c>
      <c r="M113" s="129">
        <f t="shared" si="103"/>
        <v>19.0848434</v>
      </c>
      <c r="N113" s="129">
        <f t="shared" si="103"/>
        <v>19.0848434</v>
      </c>
      <c r="O113" s="130">
        <f t="shared" si="103"/>
        <v>19.0848434</v>
      </c>
    </row>
    <row r="114" spans="1:15" s="330" customFormat="1" ht="15" hidden="1" customHeight="1">
      <c r="A114" s="323" t="s">
        <v>1708</v>
      </c>
      <c r="B114" s="326" t="s">
        <v>1709</v>
      </c>
      <c r="C114" s="327">
        <v>5</v>
      </c>
      <c r="D114" s="328"/>
      <c r="E114" s="447" t="e">
        <f t="shared" si="104"/>
        <v>#N/A</v>
      </c>
      <c r="F114" s="447" t="e">
        <f t="shared" si="109"/>
        <v>#N/A</v>
      </c>
      <c r="G114" s="457" t="s">
        <v>11</v>
      </c>
      <c r="H114" s="388" t="e">
        <f>F114*$H$16</f>
        <v>#N/A</v>
      </c>
      <c r="I114" s="388" t="e">
        <f>F114*0.94%</f>
        <v>#N/A</v>
      </c>
      <c r="J114" s="450" t="e">
        <f>(F114+H114+I114)*$J$16</f>
        <v>#N/A</v>
      </c>
      <c r="K114" s="329"/>
      <c r="L114" s="129" t="e">
        <f t="shared" si="103"/>
        <v>#N/A</v>
      </c>
      <c r="M114" s="129" t="e">
        <f t="shared" si="103"/>
        <v>#N/A</v>
      </c>
      <c r="N114" s="129" t="e">
        <f t="shared" si="103"/>
        <v>#N/A</v>
      </c>
      <c r="O114" s="130" t="e">
        <f t="shared" si="103"/>
        <v>#N/A</v>
      </c>
    </row>
    <row r="115" spans="1:15" s="2" customFormat="1" ht="15" customHeight="1">
      <c r="A115" s="278" t="s">
        <v>51</v>
      </c>
      <c r="B115" s="279"/>
      <c r="C115" s="195"/>
      <c r="D115" s="87"/>
      <c r="E115" s="458"/>
      <c r="F115" s="458"/>
      <c r="G115" s="459"/>
      <c r="H115" s="458"/>
      <c r="I115" s="454"/>
      <c r="J115" s="458"/>
      <c r="K115" s="180"/>
      <c r="L115" s="92"/>
      <c r="M115" s="92"/>
      <c r="N115" s="92"/>
      <c r="O115" s="93"/>
    </row>
    <row r="116" spans="1:15" s="2" customFormat="1" ht="15" customHeight="1">
      <c r="A116" s="131">
        <v>5001</v>
      </c>
      <c r="B116" s="170" t="s">
        <v>4</v>
      </c>
      <c r="C116" s="171">
        <v>20</v>
      </c>
      <c r="D116" s="318"/>
      <c r="E116" s="447">
        <f>VLOOKUP(A116,SKU,7,FALSE)</f>
        <v>0</v>
      </c>
      <c r="F116" s="447">
        <f>VLOOKUP(A116,SKU,6,FALSE)</f>
        <v>13.33</v>
      </c>
      <c r="G116" s="105" t="s">
        <v>11</v>
      </c>
      <c r="H116" s="447">
        <f>F116*$H$16</f>
        <v>0.46655000000000002</v>
      </c>
      <c r="I116" s="447">
        <f>F116*0.94%</f>
        <v>0.12530199999999997</v>
      </c>
      <c r="J116" s="448">
        <f>(F116+H116+I116)*$J$16</f>
        <v>2.0882777999999997</v>
      </c>
      <c r="K116" s="313"/>
      <c r="L116" s="129">
        <f t="shared" si="103"/>
        <v>16.010129799999998</v>
      </c>
      <c r="M116" s="129">
        <f t="shared" si="103"/>
        <v>16.010129799999998</v>
      </c>
      <c r="N116" s="129">
        <f t="shared" si="103"/>
        <v>16.010129799999998</v>
      </c>
      <c r="O116" s="130">
        <f t="shared" si="103"/>
        <v>16.010129799999998</v>
      </c>
    </row>
    <row r="117" spans="1:15" s="2" customFormat="1" ht="15" customHeight="1">
      <c r="A117" s="280" t="s">
        <v>52</v>
      </c>
      <c r="B117" s="281"/>
      <c r="C117" s="197"/>
      <c r="D117" s="91"/>
      <c r="E117" s="461"/>
      <c r="F117" s="458"/>
      <c r="G117" s="462"/>
      <c r="H117" s="458"/>
      <c r="I117" s="454"/>
      <c r="J117" s="461"/>
      <c r="K117" s="180"/>
      <c r="L117" s="88"/>
      <c r="M117" s="88"/>
      <c r="N117" s="88"/>
      <c r="O117" s="89"/>
    </row>
    <row r="118" spans="1:15" s="2" customFormat="1" ht="15" customHeight="1">
      <c r="A118" s="278" t="s">
        <v>50</v>
      </c>
      <c r="B118" s="274"/>
      <c r="C118" s="136"/>
      <c r="D118" s="198"/>
      <c r="E118" s="458"/>
      <c r="F118" s="458"/>
      <c r="G118" s="463"/>
      <c r="H118" s="458"/>
      <c r="I118" s="454"/>
      <c r="J118" s="458"/>
      <c r="K118" s="180"/>
      <c r="L118" s="88"/>
      <c r="M118" s="88"/>
      <c r="N118" s="88"/>
      <c r="O118" s="89"/>
    </row>
    <row r="119" spans="1:15" s="2" customFormat="1" ht="15" customHeight="1">
      <c r="A119" s="162" t="s">
        <v>44</v>
      </c>
      <c r="B119" s="199" t="s">
        <v>62</v>
      </c>
      <c r="C119" s="189">
        <v>1</v>
      </c>
      <c r="D119" s="321"/>
      <c r="E119" s="168">
        <v>0</v>
      </c>
      <c r="F119" s="168">
        <v>1</v>
      </c>
      <c r="G119" s="105" t="s">
        <v>11</v>
      </c>
      <c r="H119" s="447">
        <v>0</v>
      </c>
      <c r="I119" s="447">
        <v>0</v>
      </c>
      <c r="J119" s="448">
        <v>0</v>
      </c>
      <c r="K119" s="315"/>
      <c r="L119" s="191">
        <f t="shared" ref="L119:O120" si="113">$F119+$H119+$I119+$J119</f>
        <v>1</v>
      </c>
      <c r="M119" s="191">
        <f t="shared" si="113"/>
        <v>1</v>
      </c>
      <c r="N119" s="191">
        <f t="shared" si="113"/>
        <v>1</v>
      </c>
      <c r="O119" s="191">
        <f t="shared" si="113"/>
        <v>1</v>
      </c>
    </row>
    <row r="120" spans="1:15" s="2" customFormat="1" ht="15" customHeight="1">
      <c r="A120" s="193">
        <v>7698</v>
      </c>
      <c r="B120" s="200" t="s">
        <v>43</v>
      </c>
      <c r="C120" s="196">
        <v>1</v>
      </c>
      <c r="D120" s="321"/>
      <c r="E120" s="447">
        <f>VLOOKUP(A120,SKU,7,FALSE)</f>
        <v>0</v>
      </c>
      <c r="F120" s="447">
        <f>VLOOKUP(A120,SKU,6,FALSE)</f>
        <v>113.26</v>
      </c>
      <c r="G120" s="190" t="s">
        <v>11</v>
      </c>
      <c r="H120" s="447">
        <f>F120*$H$16</f>
        <v>3.9641000000000006</v>
      </c>
      <c r="I120" s="447">
        <f>F120*0.94%</f>
        <v>1.0646439999999999</v>
      </c>
      <c r="J120" s="448">
        <f>(F120+H120+I120)*$J$16</f>
        <v>17.743311600000002</v>
      </c>
      <c r="K120" s="315"/>
      <c r="L120" s="129">
        <f t="shared" si="113"/>
        <v>136.03205560000001</v>
      </c>
      <c r="M120" s="129">
        <f t="shared" si="113"/>
        <v>136.03205560000001</v>
      </c>
      <c r="N120" s="129">
        <f t="shared" si="113"/>
        <v>136.03205560000001</v>
      </c>
      <c r="O120" s="130">
        <f t="shared" si="113"/>
        <v>136.03205560000001</v>
      </c>
    </row>
    <row r="121" spans="1:15" s="2" customFormat="1" ht="15" customHeight="1">
      <c r="A121" s="278" t="s">
        <v>1702</v>
      </c>
      <c r="B121" s="274"/>
      <c r="C121" s="195"/>
      <c r="D121" s="87"/>
      <c r="E121" s="458"/>
      <c r="F121" s="458"/>
      <c r="G121" s="459"/>
      <c r="H121" s="459"/>
      <c r="I121" s="454"/>
      <c r="J121" s="458"/>
      <c r="K121" s="180"/>
      <c r="L121" s="92"/>
      <c r="M121" s="92"/>
      <c r="N121" s="92"/>
      <c r="O121" s="93"/>
    </row>
    <row r="122" spans="1:15" s="2" customFormat="1" ht="15" customHeight="1">
      <c r="A122" s="201">
        <v>8710</v>
      </c>
      <c r="B122" s="166" t="s">
        <v>72</v>
      </c>
      <c r="C122" s="194">
        <v>1</v>
      </c>
      <c r="D122" s="387">
        <f>VLOOKUP(A122,SKU,5,FALSE)</f>
        <v>0.95</v>
      </c>
      <c r="E122" s="447">
        <f>VLOOKUP(A122,SKU,7,FALSE)</f>
        <v>61.14</v>
      </c>
      <c r="F122" s="447">
        <f>VLOOKUP(A122,SKU,6,FALSE)</f>
        <v>65.22</v>
      </c>
      <c r="G122" s="460" t="s">
        <v>12</v>
      </c>
      <c r="H122" s="447">
        <f>F122*$H$16</f>
        <v>2.2827000000000002</v>
      </c>
      <c r="I122" s="447">
        <f>F122*0.94%</f>
        <v>0.61306799999999995</v>
      </c>
      <c r="J122" s="448">
        <f>(F122+H122+I122)*$J$16</f>
        <v>10.2173652</v>
      </c>
      <c r="K122" s="313"/>
      <c r="L122" s="129">
        <f t="shared" ref="L122:O135" si="114">$F122+$H122+$I122+$J122</f>
        <v>78.333133200000006</v>
      </c>
      <c r="M122" s="129">
        <f t="shared" si="114"/>
        <v>78.333133200000006</v>
      </c>
      <c r="N122" s="129">
        <f t="shared" si="114"/>
        <v>78.333133200000006</v>
      </c>
      <c r="O122" s="130">
        <f t="shared" si="114"/>
        <v>78.333133200000006</v>
      </c>
    </row>
    <row r="123" spans="1:15" s="2" customFormat="1" ht="15" customHeight="1">
      <c r="A123" s="201">
        <v>8705</v>
      </c>
      <c r="B123" s="202" t="s">
        <v>73</v>
      </c>
      <c r="C123" s="194">
        <v>1</v>
      </c>
      <c r="D123" s="387">
        <f>VLOOKUP(A123,SKU,5,FALSE)</f>
        <v>1.65</v>
      </c>
      <c r="E123" s="447">
        <f>VLOOKUP(A123,SKU,7,FALSE)</f>
        <v>79.900000000000006</v>
      </c>
      <c r="F123" s="447">
        <f>VLOOKUP(A123,SKU,6,FALSE)</f>
        <v>85.23</v>
      </c>
      <c r="G123" s="460" t="s">
        <v>12</v>
      </c>
      <c r="H123" s="447">
        <f>F123*$H$16</f>
        <v>2.9830500000000004</v>
      </c>
      <c r="I123" s="447">
        <f>F123*0.94%</f>
        <v>0.80116199999999993</v>
      </c>
      <c r="J123" s="448">
        <f>(F123+H123+I123)*$J$16</f>
        <v>13.352131800000002</v>
      </c>
      <c r="K123" s="313"/>
      <c r="L123" s="129">
        <f t="shared" si="114"/>
        <v>102.36634380000001</v>
      </c>
      <c r="M123" s="129">
        <f t="shared" si="114"/>
        <v>102.36634380000001</v>
      </c>
      <c r="N123" s="129">
        <f t="shared" si="114"/>
        <v>102.36634380000001</v>
      </c>
      <c r="O123" s="130">
        <f t="shared" si="114"/>
        <v>102.36634380000001</v>
      </c>
    </row>
    <row r="124" spans="1:15" s="336" customFormat="1" ht="15" customHeight="1">
      <c r="A124" s="355">
        <v>8711</v>
      </c>
      <c r="B124" s="367" t="s">
        <v>1748</v>
      </c>
      <c r="C124" s="356">
        <v>1</v>
      </c>
      <c r="D124" s="449">
        <f>VLOOKUP(A124,SKU,5,FALSE)</f>
        <v>0.75</v>
      </c>
      <c r="E124" s="388">
        <f>VLOOKUP(A124,SKU,7,FALSE)</f>
        <v>55.04</v>
      </c>
      <c r="F124" s="388">
        <f>VLOOKUP(A124,SKU,6,FALSE)</f>
        <v>58.7</v>
      </c>
      <c r="G124" s="464" t="s">
        <v>12</v>
      </c>
      <c r="H124" s="388">
        <f>F124*$H$16</f>
        <v>2.0545000000000004</v>
      </c>
      <c r="I124" s="388">
        <f>F124*0.94%</f>
        <v>0.55177999999999994</v>
      </c>
      <c r="J124" s="450">
        <f>(F124+H124+I124)*$J$16</f>
        <v>9.1959420000000005</v>
      </c>
      <c r="K124" s="335"/>
      <c r="L124" s="129">
        <f t="shared" si="114"/>
        <v>70.502222000000003</v>
      </c>
      <c r="M124" s="129">
        <f t="shared" si="114"/>
        <v>70.502222000000003</v>
      </c>
      <c r="N124" s="129">
        <f t="shared" si="114"/>
        <v>70.502222000000003</v>
      </c>
      <c r="O124" s="130">
        <f t="shared" si="114"/>
        <v>70.502222000000003</v>
      </c>
    </row>
    <row r="125" spans="1:15" s="2" customFormat="1" ht="15" customHeight="1">
      <c r="A125" s="193">
        <v>8697</v>
      </c>
      <c r="B125" s="206" t="s">
        <v>1700</v>
      </c>
      <c r="C125" s="194">
        <v>1</v>
      </c>
      <c r="D125" s="387">
        <f t="shared" ref="D125:D133" si="115">VLOOKUP(A125,SKU,5,FALSE)</f>
        <v>1.65</v>
      </c>
      <c r="E125" s="447">
        <f t="shared" ref="E125:E133" si="116">VLOOKUP(A125,SKU,7,FALSE)</f>
        <v>75.790000000000006</v>
      </c>
      <c r="F125" s="447">
        <f t="shared" ref="F125:F133" si="117">VLOOKUP(A125,SKU,6,FALSE)</f>
        <v>80.84</v>
      </c>
      <c r="G125" s="190" t="s">
        <v>12</v>
      </c>
      <c r="H125" s="447">
        <f t="shared" ref="H125:H133" si="118">F125*$H$16</f>
        <v>2.8294000000000006</v>
      </c>
      <c r="I125" s="447">
        <f t="shared" ref="I125:I133" si="119">F125*0.94%</f>
        <v>0.7598959999999999</v>
      </c>
      <c r="J125" s="448">
        <f t="shared" ref="J125:J133" si="120">(F125+H125+I125)*$J$16</f>
        <v>12.664394400000001</v>
      </c>
      <c r="K125" s="313"/>
      <c r="L125" s="129">
        <f t="shared" si="114"/>
        <v>97.093690400000014</v>
      </c>
      <c r="M125" s="129">
        <f t="shared" si="114"/>
        <v>97.093690400000014</v>
      </c>
      <c r="N125" s="129">
        <f t="shared" si="114"/>
        <v>97.093690400000014</v>
      </c>
      <c r="O125" s="130">
        <f t="shared" si="114"/>
        <v>97.093690400000014</v>
      </c>
    </row>
    <row r="126" spans="1:15" s="336" customFormat="1" ht="15" customHeight="1">
      <c r="A126" s="355" t="s">
        <v>2022</v>
      </c>
      <c r="B126" s="424" t="s">
        <v>2036</v>
      </c>
      <c r="C126" s="356">
        <v>5</v>
      </c>
      <c r="D126" s="449">
        <f t="shared" si="115"/>
        <v>1.65</v>
      </c>
      <c r="E126" s="388">
        <f t="shared" si="116"/>
        <v>134.4</v>
      </c>
      <c r="F126" s="388">
        <f t="shared" si="117"/>
        <v>143.36000000000001</v>
      </c>
      <c r="G126" s="465" t="s">
        <v>12</v>
      </c>
      <c r="H126" s="388">
        <f t="shared" si="118"/>
        <v>5.0176000000000007</v>
      </c>
      <c r="I126" s="388">
        <f t="shared" si="119"/>
        <v>1.3475839999999999</v>
      </c>
      <c r="J126" s="450">
        <f t="shared" si="120"/>
        <v>22.458777600000001</v>
      </c>
      <c r="K126" s="335"/>
      <c r="L126" s="392">
        <f t="shared" si="114"/>
        <v>172.1839616</v>
      </c>
      <c r="M126" s="392">
        <f t="shared" si="114"/>
        <v>172.1839616</v>
      </c>
      <c r="N126" s="392">
        <f t="shared" si="114"/>
        <v>172.1839616</v>
      </c>
      <c r="O126" s="393">
        <f t="shared" si="114"/>
        <v>172.1839616</v>
      </c>
    </row>
    <row r="127" spans="1:15" s="2" customFormat="1" ht="15" customHeight="1">
      <c r="A127" s="193">
        <v>8463</v>
      </c>
      <c r="B127" s="170" t="s">
        <v>71</v>
      </c>
      <c r="C127" s="194">
        <v>1</v>
      </c>
      <c r="D127" s="387">
        <f t="shared" si="115"/>
        <v>0.64</v>
      </c>
      <c r="E127" s="447">
        <f t="shared" si="116"/>
        <v>51.08</v>
      </c>
      <c r="F127" s="447">
        <f t="shared" si="117"/>
        <v>54.5</v>
      </c>
      <c r="G127" s="190" t="s">
        <v>12</v>
      </c>
      <c r="H127" s="447">
        <f t="shared" si="118"/>
        <v>1.9075000000000002</v>
      </c>
      <c r="I127" s="447">
        <f t="shared" si="119"/>
        <v>0.51229999999999998</v>
      </c>
      <c r="J127" s="448">
        <f t="shared" si="120"/>
        <v>8.5379699999999996</v>
      </c>
      <c r="K127" s="313"/>
      <c r="L127" s="129">
        <f t="shared" si="114"/>
        <v>65.457769999999996</v>
      </c>
      <c r="M127" s="129">
        <f t="shared" si="114"/>
        <v>65.457769999999996</v>
      </c>
      <c r="N127" s="129">
        <f t="shared" si="114"/>
        <v>65.457769999999996</v>
      </c>
      <c r="O127" s="130">
        <f t="shared" si="114"/>
        <v>65.457769999999996</v>
      </c>
    </row>
    <row r="128" spans="1:15" s="336" customFormat="1" ht="15" customHeight="1">
      <c r="A128" s="331" t="s">
        <v>2051</v>
      </c>
      <c r="B128" s="332" t="s">
        <v>2052</v>
      </c>
      <c r="C128" s="333">
        <v>10</v>
      </c>
      <c r="D128" s="449">
        <f t="shared" si="115"/>
        <v>1.45</v>
      </c>
      <c r="E128" s="388">
        <f t="shared" si="116"/>
        <v>101.24</v>
      </c>
      <c r="F128" s="388">
        <f t="shared" si="117"/>
        <v>107.98</v>
      </c>
      <c r="G128" s="334" t="s">
        <v>12</v>
      </c>
      <c r="H128" s="388">
        <f t="shared" si="118"/>
        <v>3.7793000000000005</v>
      </c>
      <c r="I128" s="388">
        <f t="shared" si="119"/>
        <v>1.0150119999999998</v>
      </c>
      <c r="J128" s="450">
        <f t="shared" si="120"/>
        <v>16.9161468</v>
      </c>
      <c r="K128" s="335"/>
      <c r="L128" s="392">
        <f t="shared" si="114"/>
        <v>129.69045880000002</v>
      </c>
      <c r="M128" s="392">
        <f t="shared" si="114"/>
        <v>129.69045880000002</v>
      </c>
      <c r="N128" s="392">
        <f t="shared" si="114"/>
        <v>129.69045880000002</v>
      </c>
      <c r="O128" s="393">
        <f t="shared" si="114"/>
        <v>129.69045880000002</v>
      </c>
    </row>
    <row r="129" spans="1:15" s="336" customFormat="1" ht="15" customHeight="1">
      <c r="A129" s="331" t="s">
        <v>1714</v>
      </c>
      <c r="B129" s="332" t="s">
        <v>1733</v>
      </c>
      <c r="C129" s="333">
        <v>1</v>
      </c>
      <c r="D129" s="449">
        <f t="shared" si="115"/>
        <v>1.65</v>
      </c>
      <c r="E129" s="388">
        <f t="shared" si="116"/>
        <v>75.790000000000006</v>
      </c>
      <c r="F129" s="388">
        <f t="shared" si="117"/>
        <v>80.84</v>
      </c>
      <c r="G129" s="334" t="s">
        <v>12</v>
      </c>
      <c r="H129" s="388">
        <f t="shared" si="118"/>
        <v>2.8294000000000006</v>
      </c>
      <c r="I129" s="388">
        <f t="shared" si="119"/>
        <v>0.7598959999999999</v>
      </c>
      <c r="J129" s="450">
        <f t="shared" si="120"/>
        <v>12.664394400000001</v>
      </c>
      <c r="K129" s="335"/>
      <c r="L129" s="129">
        <f t="shared" si="114"/>
        <v>97.093690400000014</v>
      </c>
      <c r="M129" s="129">
        <f t="shared" si="114"/>
        <v>97.093690400000014</v>
      </c>
      <c r="N129" s="129">
        <f t="shared" si="114"/>
        <v>97.093690400000014</v>
      </c>
      <c r="O129" s="130">
        <f t="shared" si="114"/>
        <v>97.093690400000014</v>
      </c>
    </row>
    <row r="130" spans="1:15" s="336" customFormat="1" ht="15" customHeight="1">
      <c r="A130" s="331" t="s">
        <v>1715</v>
      </c>
      <c r="B130" s="332" t="s">
        <v>1734</v>
      </c>
      <c r="C130" s="333">
        <v>1</v>
      </c>
      <c r="D130" s="449">
        <f t="shared" si="115"/>
        <v>1.65</v>
      </c>
      <c r="E130" s="388">
        <f t="shared" si="116"/>
        <v>75.790000000000006</v>
      </c>
      <c r="F130" s="388">
        <f t="shared" si="117"/>
        <v>80.84</v>
      </c>
      <c r="G130" s="334" t="s">
        <v>12</v>
      </c>
      <c r="H130" s="388">
        <f t="shared" si="118"/>
        <v>2.8294000000000006</v>
      </c>
      <c r="I130" s="388">
        <f t="shared" si="119"/>
        <v>0.7598959999999999</v>
      </c>
      <c r="J130" s="450">
        <f t="shared" si="120"/>
        <v>12.664394400000001</v>
      </c>
      <c r="K130" s="335"/>
      <c r="L130" s="129">
        <f t="shared" si="114"/>
        <v>97.093690400000014</v>
      </c>
      <c r="M130" s="129">
        <f t="shared" si="114"/>
        <v>97.093690400000014</v>
      </c>
      <c r="N130" s="129">
        <f t="shared" si="114"/>
        <v>97.093690400000014</v>
      </c>
      <c r="O130" s="130">
        <f t="shared" si="114"/>
        <v>97.093690400000014</v>
      </c>
    </row>
    <row r="131" spans="1:15" s="336" customFormat="1" ht="15" customHeight="1">
      <c r="A131" s="331" t="s">
        <v>1716</v>
      </c>
      <c r="B131" s="332" t="s">
        <v>1735</v>
      </c>
      <c r="C131" s="333">
        <v>1</v>
      </c>
      <c r="D131" s="449">
        <f t="shared" si="115"/>
        <v>1.65</v>
      </c>
      <c r="E131" s="388">
        <f t="shared" si="116"/>
        <v>75.790000000000006</v>
      </c>
      <c r="F131" s="388">
        <f t="shared" si="117"/>
        <v>80.84</v>
      </c>
      <c r="G131" s="334" t="s">
        <v>12</v>
      </c>
      <c r="H131" s="388">
        <f t="shared" si="118"/>
        <v>2.8294000000000006</v>
      </c>
      <c r="I131" s="388">
        <f t="shared" si="119"/>
        <v>0.7598959999999999</v>
      </c>
      <c r="J131" s="450">
        <f t="shared" si="120"/>
        <v>12.664394400000001</v>
      </c>
      <c r="K131" s="335"/>
      <c r="L131" s="129">
        <f t="shared" si="114"/>
        <v>97.093690400000014</v>
      </c>
      <c r="M131" s="129">
        <f t="shared" si="114"/>
        <v>97.093690400000014</v>
      </c>
      <c r="N131" s="129">
        <f t="shared" si="114"/>
        <v>97.093690400000014</v>
      </c>
      <c r="O131" s="130">
        <f t="shared" si="114"/>
        <v>97.093690400000014</v>
      </c>
    </row>
    <row r="132" spans="1:15" s="336" customFormat="1" ht="15" customHeight="1">
      <c r="A132" s="331" t="s">
        <v>1717</v>
      </c>
      <c r="B132" s="332" t="s">
        <v>1736</v>
      </c>
      <c r="C132" s="333">
        <v>1</v>
      </c>
      <c r="D132" s="449">
        <f t="shared" si="115"/>
        <v>1.65</v>
      </c>
      <c r="E132" s="388">
        <f t="shared" si="116"/>
        <v>75.790000000000006</v>
      </c>
      <c r="F132" s="388">
        <f t="shared" si="117"/>
        <v>80.84</v>
      </c>
      <c r="G132" s="334" t="s">
        <v>12</v>
      </c>
      <c r="H132" s="388">
        <f t="shared" si="118"/>
        <v>2.8294000000000006</v>
      </c>
      <c r="I132" s="388">
        <f t="shared" si="119"/>
        <v>0.7598959999999999</v>
      </c>
      <c r="J132" s="450">
        <f t="shared" si="120"/>
        <v>12.664394400000001</v>
      </c>
      <c r="K132" s="335"/>
      <c r="L132" s="129">
        <f t="shared" si="114"/>
        <v>97.093690400000014</v>
      </c>
      <c r="M132" s="129">
        <f t="shared" si="114"/>
        <v>97.093690400000014</v>
      </c>
      <c r="N132" s="129">
        <f t="shared" si="114"/>
        <v>97.093690400000014</v>
      </c>
      <c r="O132" s="130">
        <f t="shared" si="114"/>
        <v>97.093690400000014</v>
      </c>
    </row>
    <row r="133" spans="1:15" s="336" customFormat="1" ht="15" customHeight="1">
      <c r="A133" s="331" t="s">
        <v>1719</v>
      </c>
      <c r="B133" s="332" t="s">
        <v>1737</v>
      </c>
      <c r="C133" s="333">
        <v>1</v>
      </c>
      <c r="D133" s="449">
        <f t="shared" si="115"/>
        <v>1.65</v>
      </c>
      <c r="E133" s="388">
        <f t="shared" si="116"/>
        <v>75.790000000000006</v>
      </c>
      <c r="F133" s="388">
        <f t="shared" si="117"/>
        <v>80.84</v>
      </c>
      <c r="G133" s="334" t="s">
        <v>12</v>
      </c>
      <c r="H133" s="388">
        <f t="shared" si="118"/>
        <v>2.8294000000000006</v>
      </c>
      <c r="I133" s="388">
        <f t="shared" si="119"/>
        <v>0.7598959999999999</v>
      </c>
      <c r="J133" s="450">
        <f t="shared" si="120"/>
        <v>12.664394400000001</v>
      </c>
      <c r="K133" s="335"/>
      <c r="L133" s="129">
        <f t="shared" si="114"/>
        <v>97.093690400000014</v>
      </c>
      <c r="M133" s="129">
        <f t="shared" si="114"/>
        <v>97.093690400000014</v>
      </c>
      <c r="N133" s="129">
        <f t="shared" si="114"/>
        <v>97.093690400000014</v>
      </c>
      <c r="O133" s="130">
        <f t="shared" si="114"/>
        <v>97.093690400000014</v>
      </c>
    </row>
    <row r="134" spans="1:15" s="2" customFormat="1" ht="15" customHeight="1">
      <c r="A134" s="278" t="s">
        <v>1703</v>
      </c>
      <c r="B134" s="274"/>
      <c r="C134" s="333"/>
      <c r="D134" s="449"/>
      <c r="E134" s="388"/>
      <c r="F134" s="388"/>
      <c r="G134" s="338"/>
      <c r="H134" s="388"/>
      <c r="I134" s="388"/>
      <c r="J134" s="450"/>
      <c r="K134" s="85"/>
      <c r="L134" s="303"/>
      <c r="M134" s="303"/>
      <c r="N134" s="303"/>
      <c r="O134" s="303"/>
    </row>
    <row r="135" spans="1:15" s="3" customFormat="1" ht="15" customHeight="1">
      <c r="A135" s="193">
        <v>8389</v>
      </c>
      <c r="B135" s="202" t="s">
        <v>169</v>
      </c>
      <c r="C135" s="194">
        <v>10</v>
      </c>
      <c r="D135" s="387">
        <f t="shared" ref="D135:D144" si="121">VLOOKUP(A135,SKU,5,FALSE)</f>
        <v>0.75</v>
      </c>
      <c r="E135" s="447">
        <f t="shared" ref="E135:E144" si="122">VLOOKUP(A135,SKU,7,FALSE)</f>
        <v>56.15</v>
      </c>
      <c r="F135" s="447">
        <f t="shared" ref="F135:F144" si="123">VLOOKUP(A135,SKU,6,FALSE)</f>
        <v>59.88</v>
      </c>
      <c r="G135" s="466" t="s">
        <v>12</v>
      </c>
      <c r="H135" s="447">
        <f t="shared" ref="H135:H144" si="124">F135*$H$16</f>
        <v>2.0958000000000001</v>
      </c>
      <c r="I135" s="447">
        <f t="shared" ref="I135:I144" si="125">F135*0.94%</f>
        <v>0.56287199999999993</v>
      </c>
      <c r="J135" s="448">
        <f t="shared" ref="J135:J144" si="126">(F135+H135+I135)*$J$16</f>
        <v>9.3808007999999994</v>
      </c>
      <c r="K135" s="316"/>
      <c r="L135" s="129">
        <f t="shared" si="114"/>
        <v>71.919472799999994</v>
      </c>
      <c r="M135" s="129">
        <f t="shared" si="114"/>
        <v>71.919472799999994</v>
      </c>
      <c r="N135" s="129">
        <f t="shared" si="114"/>
        <v>71.919472799999994</v>
      </c>
      <c r="O135" s="130">
        <f t="shared" si="114"/>
        <v>71.919472799999994</v>
      </c>
    </row>
    <row r="136" spans="1:15" s="2" customFormat="1" ht="15" customHeight="1">
      <c r="A136" s="282">
        <v>8782</v>
      </c>
      <c r="B136" s="283" t="s">
        <v>168</v>
      </c>
      <c r="C136" s="284">
        <v>5</v>
      </c>
      <c r="D136" s="474">
        <f t="shared" si="121"/>
        <v>0.47</v>
      </c>
      <c r="E136" s="467">
        <f t="shared" si="122"/>
        <v>25.574249999999999</v>
      </c>
      <c r="F136" s="467">
        <f t="shared" si="123"/>
        <v>27.283499999999997</v>
      </c>
      <c r="G136" s="468" t="s">
        <v>12</v>
      </c>
      <c r="H136" s="467">
        <f t="shared" si="124"/>
        <v>0.95492250000000001</v>
      </c>
      <c r="I136" s="467">
        <f t="shared" si="125"/>
        <v>0.25646489999999994</v>
      </c>
      <c r="J136" s="469">
        <f t="shared" si="126"/>
        <v>4.2742331099999991</v>
      </c>
      <c r="K136" s="317"/>
      <c r="L136" s="129">
        <f t="shared" ref="L136:O144" si="127">$F136+$H136+$I136+$J136</f>
        <v>32.769120509999993</v>
      </c>
      <c r="M136" s="129">
        <f t="shared" si="127"/>
        <v>32.769120509999993</v>
      </c>
      <c r="N136" s="129">
        <f t="shared" si="127"/>
        <v>32.769120509999993</v>
      </c>
      <c r="O136" s="130">
        <f t="shared" si="127"/>
        <v>32.769120509999993</v>
      </c>
    </row>
    <row r="137" spans="1:15" s="2" customFormat="1" ht="15" customHeight="1">
      <c r="A137" s="193">
        <v>8683</v>
      </c>
      <c r="B137" s="200" t="s">
        <v>95</v>
      </c>
      <c r="C137" s="194">
        <v>5</v>
      </c>
      <c r="D137" s="387">
        <f t="shared" si="121"/>
        <v>0.75</v>
      </c>
      <c r="E137" s="447">
        <f t="shared" si="122"/>
        <v>55.99</v>
      </c>
      <c r="F137" s="447">
        <f t="shared" si="123"/>
        <v>59.72</v>
      </c>
      <c r="G137" s="190" t="s">
        <v>12</v>
      </c>
      <c r="H137" s="447">
        <f t="shared" si="124"/>
        <v>2.0902000000000003</v>
      </c>
      <c r="I137" s="447">
        <f t="shared" si="125"/>
        <v>0.56136799999999987</v>
      </c>
      <c r="J137" s="448">
        <f t="shared" si="126"/>
        <v>9.3557351999999998</v>
      </c>
      <c r="K137" s="316"/>
      <c r="L137" s="129">
        <f t="shared" si="127"/>
        <v>71.727303200000009</v>
      </c>
      <c r="M137" s="129">
        <f t="shared" si="127"/>
        <v>71.727303200000009</v>
      </c>
      <c r="N137" s="129">
        <f t="shared" si="127"/>
        <v>71.727303200000009</v>
      </c>
      <c r="O137" s="130">
        <f t="shared" si="127"/>
        <v>71.727303200000009</v>
      </c>
    </row>
    <row r="138" spans="1:15" s="2" customFormat="1" ht="15" customHeight="1">
      <c r="A138" s="193">
        <v>8684</v>
      </c>
      <c r="B138" s="200" t="s">
        <v>94</v>
      </c>
      <c r="C138" s="194">
        <v>5</v>
      </c>
      <c r="D138" s="387">
        <f t="shared" si="121"/>
        <v>0.75</v>
      </c>
      <c r="E138" s="447">
        <f t="shared" si="122"/>
        <v>55.99</v>
      </c>
      <c r="F138" s="447">
        <f t="shared" si="123"/>
        <v>59.72</v>
      </c>
      <c r="G138" s="190" t="s">
        <v>12</v>
      </c>
      <c r="H138" s="447">
        <f t="shared" si="124"/>
        <v>2.0902000000000003</v>
      </c>
      <c r="I138" s="447">
        <f t="shared" si="125"/>
        <v>0.56136799999999987</v>
      </c>
      <c r="J138" s="448">
        <f t="shared" si="126"/>
        <v>9.3557351999999998</v>
      </c>
      <c r="K138" s="316"/>
      <c r="L138" s="129">
        <f t="shared" si="127"/>
        <v>71.727303200000009</v>
      </c>
      <c r="M138" s="129">
        <f t="shared" si="127"/>
        <v>71.727303200000009</v>
      </c>
      <c r="N138" s="129">
        <f t="shared" si="127"/>
        <v>71.727303200000009</v>
      </c>
      <c r="O138" s="130">
        <f t="shared" si="127"/>
        <v>71.727303200000009</v>
      </c>
    </row>
    <row r="139" spans="1:15" s="2" customFormat="1" ht="15" customHeight="1">
      <c r="A139" s="193">
        <v>8685</v>
      </c>
      <c r="B139" s="200" t="s">
        <v>96</v>
      </c>
      <c r="C139" s="194">
        <v>5</v>
      </c>
      <c r="D139" s="387">
        <f t="shared" si="121"/>
        <v>0.75</v>
      </c>
      <c r="E139" s="447">
        <f t="shared" si="122"/>
        <v>55.99</v>
      </c>
      <c r="F139" s="447">
        <f t="shared" si="123"/>
        <v>59.72</v>
      </c>
      <c r="G139" s="190" t="s">
        <v>12</v>
      </c>
      <c r="H139" s="447">
        <f t="shared" si="124"/>
        <v>2.0902000000000003</v>
      </c>
      <c r="I139" s="447">
        <f t="shared" si="125"/>
        <v>0.56136799999999987</v>
      </c>
      <c r="J139" s="448">
        <f t="shared" si="126"/>
        <v>9.3557351999999998</v>
      </c>
      <c r="K139" s="316"/>
      <c r="L139" s="129">
        <f t="shared" si="127"/>
        <v>71.727303200000009</v>
      </c>
      <c r="M139" s="129">
        <f t="shared" si="127"/>
        <v>71.727303200000009</v>
      </c>
      <c r="N139" s="129">
        <f t="shared" si="127"/>
        <v>71.727303200000009</v>
      </c>
      <c r="O139" s="130">
        <f t="shared" si="127"/>
        <v>71.727303200000009</v>
      </c>
    </row>
    <row r="140" spans="1:15" s="2" customFormat="1" ht="15" customHeight="1">
      <c r="A140" s="193">
        <v>8262</v>
      </c>
      <c r="B140" s="200" t="s">
        <v>56</v>
      </c>
      <c r="C140" s="194">
        <v>5</v>
      </c>
      <c r="D140" s="387">
        <f t="shared" si="121"/>
        <v>1.85</v>
      </c>
      <c r="E140" s="447">
        <f t="shared" si="122"/>
        <v>137.66</v>
      </c>
      <c r="F140" s="447">
        <f t="shared" si="123"/>
        <v>146.84</v>
      </c>
      <c r="G140" s="190" t="s">
        <v>12</v>
      </c>
      <c r="H140" s="447">
        <f t="shared" si="124"/>
        <v>5.1394000000000002</v>
      </c>
      <c r="I140" s="447">
        <f t="shared" si="125"/>
        <v>1.3802959999999997</v>
      </c>
      <c r="J140" s="448">
        <f t="shared" si="126"/>
        <v>23.003954399999998</v>
      </c>
      <c r="K140" s="313"/>
      <c r="L140" s="129">
        <f t="shared" si="127"/>
        <v>176.36365039999998</v>
      </c>
      <c r="M140" s="129">
        <f t="shared" si="127"/>
        <v>176.36365039999998</v>
      </c>
      <c r="N140" s="129">
        <f t="shared" si="127"/>
        <v>176.36365039999998</v>
      </c>
      <c r="O140" s="130">
        <f t="shared" si="127"/>
        <v>176.36365039999998</v>
      </c>
    </row>
    <row r="141" spans="1:15" s="2" customFormat="1" ht="15" customHeight="1">
      <c r="A141" s="193">
        <v>8346</v>
      </c>
      <c r="B141" s="192" t="s">
        <v>41</v>
      </c>
      <c r="C141" s="194">
        <v>5</v>
      </c>
      <c r="D141" s="387">
        <f t="shared" si="121"/>
        <v>1.4</v>
      </c>
      <c r="E141" s="447">
        <f t="shared" si="122"/>
        <v>128.05000000000001</v>
      </c>
      <c r="F141" s="447">
        <f t="shared" si="123"/>
        <v>136.6</v>
      </c>
      <c r="G141" s="190" t="s">
        <v>12</v>
      </c>
      <c r="H141" s="447">
        <f t="shared" si="124"/>
        <v>4.7810000000000006</v>
      </c>
      <c r="I141" s="447">
        <f t="shared" si="125"/>
        <v>1.2840399999999998</v>
      </c>
      <c r="J141" s="448">
        <f t="shared" si="126"/>
        <v>21.399756</v>
      </c>
      <c r="K141" s="313"/>
      <c r="L141" s="129">
        <f t="shared" si="127"/>
        <v>164.064796</v>
      </c>
      <c r="M141" s="129">
        <f t="shared" si="127"/>
        <v>164.064796</v>
      </c>
      <c r="N141" s="129">
        <f t="shared" si="127"/>
        <v>164.064796</v>
      </c>
      <c r="O141" s="130">
        <f t="shared" si="127"/>
        <v>164.064796</v>
      </c>
    </row>
    <row r="142" spans="1:15" s="2" customFormat="1" ht="15" customHeight="1">
      <c r="A142" s="193">
        <v>8347</v>
      </c>
      <c r="B142" s="192" t="s">
        <v>42</v>
      </c>
      <c r="C142" s="194">
        <v>5</v>
      </c>
      <c r="D142" s="387">
        <f t="shared" si="121"/>
        <v>1.4</v>
      </c>
      <c r="E142" s="447">
        <f t="shared" si="122"/>
        <v>128.05000000000001</v>
      </c>
      <c r="F142" s="447">
        <f t="shared" si="123"/>
        <v>136.6</v>
      </c>
      <c r="G142" s="190" t="s">
        <v>12</v>
      </c>
      <c r="H142" s="447">
        <f t="shared" si="124"/>
        <v>4.7810000000000006</v>
      </c>
      <c r="I142" s="447">
        <f t="shared" si="125"/>
        <v>1.2840399999999998</v>
      </c>
      <c r="J142" s="448">
        <f t="shared" si="126"/>
        <v>21.399756</v>
      </c>
      <c r="K142" s="313"/>
      <c r="L142" s="129">
        <f t="shared" si="127"/>
        <v>164.064796</v>
      </c>
      <c r="M142" s="129">
        <f t="shared" si="127"/>
        <v>164.064796</v>
      </c>
      <c r="N142" s="129">
        <f t="shared" si="127"/>
        <v>164.064796</v>
      </c>
      <c r="O142" s="130">
        <f t="shared" si="127"/>
        <v>164.064796</v>
      </c>
    </row>
    <row r="143" spans="1:15" s="2" customFormat="1" ht="15" customHeight="1">
      <c r="A143" s="354" t="s">
        <v>1699</v>
      </c>
      <c r="B143" s="351" t="s">
        <v>1722</v>
      </c>
      <c r="C143" s="352">
        <v>5</v>
      </c>
      <c r="D143" s="449">
        <f t="shared" si="121"/>
        <v>0.35</v>
      </c>
      <c r="E143" s="388">
        <f t="shared" si="122"/>
        <v>21.252749999999999</v>
      </c>
      <c r="F143" s="388">
        <f t="shared" si="123"/>
        <v>22.779250000000001</v>
      </c>
      <c r="G143" s="470" t="s">
        <v>12</v>
      </c>
      <c r="H143" s="388">
        <f t="shared" si="124"/>
        <v>0.79727375000000011</v>
      </c>
      <c r="I143" s="388">
        <f t="shared" si="125"/>
        <v>0.21412494999999998</v>
      </c>
      <c r="J143" s="450">
        <f t="shared" si="126"/>
        <v>3.5685973049999995</v>
      </c>
      <c r="K143" s="353"/>
      <c r="L143" s="129">
        <f t="shared" si="127"/>
        <v>27.359246004999999</v>
      </c>
      <c r="M143" s="129">
        <f t="shared" si="127"/>
        <v>27.359246004999999</v>
      </c>
      <c r="N143" s="129">
        <f t="shared" si="127"/>
        <v>27.359246004999999</v>
      </c>
      <c r="O143" s="130">
        <f t="shared" si="127"/>
        <v>27.359246004999999</v>
      </c>
    </row>
    <row r="144" spans="1:15" s="2" customFormat="1" ht="15" customHeight="1">
      <c r="A144" s="193">
        <v>8501</v>
      </c>
      <c r="B144" s="192" t="s">
        <v>17</v>
      </c>
      <c r="C144" s="194">
        <v>10</v>
      </c>
      <c r="D144" s="387">
        <f t="shared" si="121"/>
        <v>0.75</v>
      </c>
      <c r="E144" s="447">
        <f t="shared" si="122"/>
        <v>50.17</v>
      </c>
      <c r="F144" s="447">
        <f t="shared" si="123"/>
        <v>53.52</v>
      </c>
      <c r="G144" s="190" t="s">
        <v>12</v>
      </c>
      <c r="H144" s="447">
        <f t="shared" si="124"/>
        <v>1.8732000000000002</v>
      </c>
      <c r="I144" s="447">
        <f t="shared" si="125"/>
        <v>0.50308799999999998</v>
      </c>
      <c r="J144" s="448">
        <f t="shared" si="126"/>
        <v>8.3844431999999998</v>
      </c>
      <c r="K144" s="313"/>
      <c r="L144" s="129">
        <f t="shared" si="127"/>
        <v>64.280731199999991</v>
      </c>
      <c r="M144" s="129">
        <f t="shared" si="127"/>
        <v>64.280731199999991</v>
      </c>
      <c r="N144" s="129">
        <f t="shared" si="127"/>
        <v>64.280731199999991</v>
      </c>
      <c r="O144" s="130">
        <f t="shared" si="127"/>
        <v>64.280731199999991</v>
      </c>
    </row>
    <row r="145" spans="1:15" s="2" customFormat="1" ht="15" customHeight="1">
      <c r="A145" s="278" t="s">
        <v>1704</v>
      </c>
      <c r="B145" s="274"/>
      <c r="C145" s="194"/>
      <c r="D145" s="387"/>
      <c r="E145" s="447"/>
      <c r="F145" s="471"/>
      <c r="G145" s="472"/>
      <c r="H145" s="447"/>
      <c r="I145" s="447"/>
      <c r="J145" s="448"/>
      <c r="K145" s="85"/>
      <c r="L145" s="191"/>
      <c r="M145" s="191"/>
      <c r="N145" s="191"/>
      <c r="O145" s="191"/>
    </row>
    <row r="146" spans="1:15" s="2" customFormat="1" ht="15" customHeight="1">
      <c r="A146" s="203">
        <v>7640</v>
      </c>
      <c r="B146" s="200" t="s">
        <v>156</v>
      </c>
      <c r="C146" s="194">
        <v>1</v>
      </c>
      <c r="D146" s="387">
        <f t="shared" ref="D146:D153" si="128">VLOOKUP(A146,SKU,5,FALSE)</f>
        <v>2.25</v>
      </c>
      <c r="E146" s="447">
        <f t="shared" ref="E146:E153" si="129">VLOOKUP(A146,SKU,7,FALSE)</f>
        <v>157</v>
      </c>
      <c r="F146" s="448">
        <f t="shared" ref="F146:F153" si="130">VLOOKUP(A146,SKU,6,FALSE)</f>
        <v>167.46</v>
      </c>
      <c r="G146" s="472" t="s">
        <v>12</v>
      </c>
      <c r="H146" s="447">
        <f t="shared" ref="H146:H153" si="131">F146*$H$16</f>
        <v>5.8611000000000004</v>
      </c>
      <c r="I146" s="447">
        <f t="shared" ref="I146:I153" si="132">F146*0.94%</f>
        <v>1.5741239999999999</v>
      </c>
      <c r="J146" s="448">
        <f t="shared" ref="J146:J153" si="133">(F146+H146+I146)*$J$16</f>
        <v>26.234283600000001</v>
      </c>
      <c r="K146" s="314"/>
      <c r="L146" s="129">
        <f t="shared" ref="L146:O157" si="134">$F146+$H146+$I146+$J146</f>
        <v>201.12950760000001</v>
      </c>
      <c r="M146" s="129">
        <f t="shared" si="134"/>
        <v>201.12950760000001</v>
      </c>
      <c r="N146" s="129">
        <f t="shared" si="134"/>
        <v>201.12950760000001</v>
      </c>
      <c r="O146" s="130">
        <f t="shared" si="134"/>
        <v>201.12950760000001</v>
      </c>
    </row>
    <row r="147" spans="1:15" s="2" customFormat="1" ht="15" customHeight="1">
      <c r="A147" s="204">
        <v>8124</v>
      </c>
      <c r="B147" s="205" t="s">
        <v>20</v>
      </c>
      <c r="C147" s="188">
        <v>10</v>
      </c>
      <c r="D147" s="387">
        <f t="shared" si="128"/>
        <v>0.75</v>
      </c>
      <c r="E147" s="447">
        <f t="shared" si="129"/>
        <v>47.5</v>
      </c>
      <c r="F147" s="447">
        <f t="shared" si="130"/>
        <v>50.67</v>
      </c>
      <c r="G147" s="473" t="s">
        <v>12</v>
      </c>
      <c r="H147" s="447">
        <f t="shared" si="131"/>
        <v>1.7734500000000002</v>
      </c>
      <c r="I147" s="447">
        <f t="shared" si="132"/>
        <v>0.47629799999999994</v>
      </c>
      <c r="J147" s="448">
        <f t="shared" si="133"/>
        <v>7.9379621999999994</v>
      </c>
      <c r="K147" s="316"/>
      <c r="L147" s="129">
        <f t="shared" si="134"/>
        <v>60.8577102</v>
      </c>
      <c r="M147" s="129">
        <f t="shared" si="134"/>
        <v>60.8577102</v>
      </c>
      <c r="N147" s="129">
        <f t="shared" si="134"/>
        <v>60.8577102</v>
      </c>
      <c r="O147" s="130">
        <f t="shared" si="134"/>
        <v>60.8577102</v>
      </c>
    </row>
    <row r="148" spans="1:15" s="2" customFormat="1" ht="15" customHeight="1">
      <c r="A148" s="193">
        <v>8125</v>
      </c>
      <c r="B148" s="200" t="s">
        <v>18</v>
      </c>
      <c r="C148" s="194">
        <v>1</v>
      </c>
      <c r="D148" s="387">
        <f t="shared" si="128"/>
        <v>0.45</v>
      </c>
      <c r="E148" s="447">
        <f t="shared" si="129"/>
        <v>24.17</v>
      </c>
      <c r="F148" s="447">
        <f t="shared" si="130"/>
        <v>25.79</v>
      </c>
      <c r="G148" s="472" t="s">
        <v>12</v>
      </c>
      <c r="H148" s="447">
        <f t="shared" si="131"/>
        <v>0.90265000000000006</v>
      </c>
      <c r="I148" s="447">
        <f t="shared" si="132"/>
        <v>0.24242599999999995</v>
      </c>
      <c r="J148" s="448">
        <f t="shared" si="133"/>
        <v>4.0402613999999994</v>
      </c>
      <c r="K148" s="313"/>
      <c r="L148" s="129">
        <f t="shared" si="134"/>
        <v>30.975337399999997</v>
      </c>
      <c r="M148" s="129">
        <f t="shared" si="134"/>
        <v>30.975337399999997</v>
      </c>
      <c r="N148" s="129">
        <f t="shared" si="134"/>
        <v>30.975337399999997</v>
      </c>
      <c r="O148" s="130">
        <f t="shared" si="134"/>
        <v>30.975337399999997</v>
      </c>
    </row>
    <row r="149" spans="1:15" s="2" customFormat="1" ht="15" customHeight="1">
      <c r="A149" s="193">
        <v>8128</v>
      </c>
      <c r="B149" s="200" t="s">
        <v>21</v>
      </c>
      <c r="C149" s="194">
        <v>1</v>
      </c>
      <c r="D149" s="387">
        <f t="shared" si="128"/>
        <v>0.6</v>
      </c>
      <c r="E149" s="447">
        <f t="shared" si="129"/>
        <v>40</v>
      </c>
      <c r="F149" s="447">
        <f t="shared" si="130"/>
        <v>42.67</v>
      </c>
      <c r="G149" s="190" t="s">
        <v>12</v>
      </c>
      <c r="H149" s="447">
        <f t="shared" si="131"/>
        <v>1.4934500000000002</v>
      </c>
      <c r="I149" s="447">
        <f t="shared" si="132"/>
        <v>0.40109799999999995</v>
      </c>
      <c r="J149" s="448">
        <f t="shared" si="133"/>
        <v>6.6846822000000001</v>
      </c>
      <c r="K149" s="313"/>
      <c r="L149" s="129">
        <f t="shared" si="134"/>
        <v>51.2492302</v>
      </c>
      <c r="M149" s="129">
        <f t="shared" si="134"/>
        <v>51.2492302</v>
      </c>
      <c r="N149" s="129">
        <f t="shared" si="134"/>
        <v>51.2492302</v>
      </c>
      <c r="O149" s="130">
        <f t="shared" si="134"/>
        <v>51.2492302</v>
      </c>
    </row>
    <row r="150" spans="1:15" s="2" customFormat="1" ht="15" customHeight="1">
      <c r="A150" s="193">
        <v>8129</v>
      </c>
      <c r="B150" s="200" t="s">
        <v>19</v>
      </c>
      <c r="C150" s="194">
        <v>5</v>
      </c>
      <c r="D150" s="387">
        <f t="shared" si="128"/>
        <v>0.7</v>
      </c>
      <c r="E150" s="447">
        <f t="shared" si="129"/>
        <v>53.34</v>
      </c>
      <c r="F150" s="447">
        <f t="shared" si="130"/>
        <v>56.9</v>
      </c>
      <c r="G150" s="190" t="s">
        <v>12</v>
      </c>
      <c r="H150" s="447">
        <f t="shared" si="131"/>
        <v>1.9915</v>
      </c>
      <c r="I150" s="447">
        <f t="shared" si="132"/>
        <v>0.53485999999999989</v>
      </c>
      <c r="J150" s="448">
        <f t="shared" si="133"/>
        <v>8.9139540000000004</v>
      </c>
      <c r="K150" s="313"/>
      <c r="L150" s="129">
        <f t="shared" si="134"/>
        <v>68.340314000000006</v>
      </c>
      <c r="M150" s="129">
        <f t="shared" si="134"/>
        <v>68.340314000000006</v>
      </c>
      <c r="N150" s="129">
        <f t="shared" si="134"/>
        <v>68.340314000000006</v>
      </c>
      <c r="O150" s="130">
        <f t="shared" si="134"/>
        <v>68.340314000000006</v>
      </c>
    </row>
    <row r="151" spans="1:15" s="2" customFormat="1" ht="15" hidden="1" customHeight="1">
      <c r="A151" s="193">
        <v>8153</v>
      </c>
      <c r="B151" s="200" t="s">
        <v>26</v>
      </c>
      <c r="C151" s="194">
        <v>10</v>
      </c>
      <c r="D151" s="387" t="e">
        <f t="shared" si="128"/>
        <v>#N/A</v>
      </c>
      <c r="E151" s="447" t="e">
        <f t="shared" si="129"/>
        <v>#N/A</v>
      </c>
      <c r="F151" s="447" t="e">
        <f t="shared" si="130"/>
        <v>#N/A</v>
      </c>
      <c r="G151" s="190" t="s">
        <v>12</v>
      </c>
      <c r="H151" s="447" t="e">
        <f t="shared" si="131"/>
        <v>#N/A</v>
      </c>
      <c r="I151" s="447" t="e">
        <f t="shared" si="132"/>
        <v>#N/A</v>
      </c>
      <c r="J151" s="448" t="e">
        <f t="shared" si="133"/>
        <v>#N/A</v>
      </c>
      <c r="K151" s="313"/>
      <c r="L151" s="129" t="e">
        <f t="shared" si="134"/>
        <v>#N/A</v>
      </c>
      <c r="M151" s="129" t="e">
        <f t="shared" si="134"/>
        <v>#N/A</v>
      </c>
      <c r="N151" s="129" t="e">
        <f t="shared" si="134"/>
        <v>#N/A</v>
      </c>
      <c r="O151" s="130" t="e">
        <f t="shared" si="134"/>
        <v>#N/A</v>
      </c>
    </row>
    <row r="152" spans="1:15" s="2" customFormat="1" ht="15" customHeight="1">
      <c r="A152" s="204">
        <v>8621</v>
      </c>
      <c r="B152" s="205" t="s">
        <v>25</v>
      </c>
      <c r="C152" s="207">
        <v>1</v>
      </c>
      <c r="D152" s="387">
        <f t="shared" si="128"/>
        <v>1.05</v>
      </c>
      <c r="E152" s="447">
        <f t="shared" si="129"/>
        <v>59.76</v>
      </c>
      <c r="F152" s="447">
        <f t="shared" si="130"/>
        <v>63.74</v>
      </c>
      <c r="G152" s="208" t="s">
        <v>12</v>
      </c>
      <c r="H152" s="447">
        <f t="shared" si="131"/>
        <v>2.2309000000000001</v>
      </c>
      <c r="I152" s="447">
        <f t="shared" si="132"/>
        <v>0.59915599999999991</v>
      </c>
      <c r="J152" s="448">
        <f t="shared" si="133"/>
        <v>9.9855083999999987</v>
      </c>
      <c r="K152" s="315"/>
      <c r="L152" s="129">
        <f t="shared" si="134"/>
        <v>76.555564399999994</v>
      </c>
      <c r="M152" s="129">
        <f t="shared" si="134"/>
        <v>76.555564399999994</v>
      </c>
      <c r="N152" s="129">
        <f t="shared" si="134"/>
        <v>76.555564399999994</v>
      </c>
      <c r="O152" s="130">
        <f t="shared" si="134"/>
        <v>76.555564399999994</v>
      </c>
    </row>
    <row r="153" spans="1:15" s="2" customFormat="1" ht="15" customHeight="1">
      <c r="A153" s="214">
        <v>8778</v>
      </c>
      <c r="B153" s="205" t="s">
        <v>1701</v>
      </c>
      <c r="C153" s="207">
        <v>5</v>
      </c>
      <c r="D153" s="387">
        <f t="shared" si="128"/>
        <v>1.05</v>
      </c>
      <c r="E153" s="447">
        <f t="shared" si="129"/>
        <v>80.650000000000006</v>
      </c>
      <c r="F153" s="447">
        <f t="shared" si="130"/>
        <v>86.02</v>
      </c>
      <c r="G153" s="208" t="s">
        <v>12</v>
      </c>
      <c r="H153" s="447">
        <f t="shared" si="131"/>
        <v>3.0106999999999999</v>
      </c>
      <c r="I153" s="447">
        <f t="shared" si="132"/>
        <v>0.80858799999999986</v>
      </c>
      <c r="J153" s="448">
        <f t="shared" si="133"/>
        <v>13.4758932</v>
      </c>
      <c r="K153" s="315"/>
      <c r="L153" s="129">
        <f t="shared" si="134"/>
        <v>103.3151812</v>
      </c>
      <c r="M153" s="129">
        <f t="shared" si="134"/>
        <v>103.3151812</v>
      </c>
      <c r="N153" s="129">
        <f t="shared" si="134"/>
        <v>103.3151812</v>
      </c>
      <c r="O153" s="130">
        <f t="shared" si="134"/>
        <v>103.3151812</v>
      </c>
    </row>
    <row r="154" spans="1:15" s="336" customFormat="1" ht="15" customHeight="1">
      <c r="A154" s="331" t="s">
        <v>2034</v>
      </c>
      <c r="B154" s="420" t="s">
        <v>2033</v>
      </c>
      <c r="C154" s="333">
        <v>1</v>
      </c>
      <c r="D154" s="449">
        <f>VLOOKUP(A154,SKU,5,FALSE)</f>
        <v>0.6</v>
      </c>
      <c r="E154" s="388">
        <f>VLOOKUP(A154,SKU,7,FALSE)</f>
        <v>49.27</v>
      </c>
      <c r="F154" s="388">
        <f>VLOOKUP(A154,SKU,6,FALSE)</f>
        <v>52.57</v>
      </c>
      <c r="G154" s="334" t="s">
        <v>12</v>
      </c>
      <c r="H154" s="388">
        <f>F154*$H$16</f>
        <v>1.8399500000000002</v>
      </c>
      <c r="I154" s="388">
        <f>F154*0.94%</f>
        <v>0.49415799999999993</v>
      </c>
      <c r="J154" s="450">
        <f>(F154+H154+I154)*$J$16</f>
        <v>8.2356161999999991</v>
      </c>
      <c r="K154" s="421"/>
      <c r="L154" s="392">
        <f t="shared" si="134"/>
        <v>63.139724200000003</v>
      </c>
      <c r="M154" s="392">
        <f t="shared" si="134"/>
        <v>63.139724200000003</v>
      </c>
      <c r="N154" s="392">
        <f t="shared" si="134"/>
        <v>63.139724200000003</v>
      </c>
      <c r="O154" s="393">
        <f t="shared" si="134"/>
        <v>63.139724200000003</v>
      </c>
    </row>
    <row r="155" spans="1:15" s="336" customFormat="1" ht="15" customHeight="1">
      <c r="A155" s="331" t="s">
        <v>2035</v>
      </c>
      <c r="B155" s="420" t="s">
        <v>2041</v>
      </c>
      <c r="C155" s="333">
        <v>1</v>
      </c>
      <c r="D155" s="449">
        <f>VLOOKUP(A155,SKU,5,FALSE)</f>
        <v>0</v>
      </c>
      <c r="E155" s="388">
        <f>VLOOKUP(A155,SKU,7,FALSE)</f>
        <v>0</v>
      </c>
      <c r="F155" s="388">
        <f>VLOOKUP(A155,SKU,6,FALSE)</f>
        <v>47.31</v>
      </c>
      <c r="G155" s="334" t="s">
        <v>12</v>
      </c>
      <c r="H155" s="388">
        <f>F155*$H$16</f>
        <v>1.6558500000000003</v>
      </c>
      <c r="I155" s="388">
        <f>F155*0.94%</f>
        <v>0.44471399999999994</v>
      </c>
      <c r="J155" s="450">
        <f>(F155+H155+I155)*$J$16</f>
        <v>7.4115845999999994</v>
      </c>
      <c r="K155" s="421"/>
      <c r="L155" s="392">
        <f t="shared" si="134"/>
        <v>56.822148599999998</v>
      </c>
      <c r="M155" s="392">
        <f t="shared" si="134"/>
        <v>56.822148599999998</v>
      </c>
      <c r="N155" s="392">
        <f t="shared" si="134"/>
        <v>56.822148599999998</v>
      </c>
      <c r="O155" s="393">
        <f t="shared" si="134"/>
        <v>56.822148599999998</v>
      </c>
    </row>
    <row r="156" spans="1:15" s="336" customFormat="1" ht="15" customHeight="1">
      <c r="A156" s="331" t="s">
        <v>2044</v>
      </c>
      <c r="B156" s="420" t="s">
        <v>2045</v>
      </c>
      <c r="C156" s="333">
        <v>1</v>
      </c>
      <c r="D156" s="449">
        <f>VLOOKUP(A156,SKU,5,FALSE)</f>
        <v>2.1</v>
      </c>
      <c r="E156" s="388">
        <f>VLOOKUP(A156,SKU,7,FALSE)</f>
        <v>177.4</v>
      </c>
      <c r="F156" s="388">
        <f>VLOOKUP(A156,SKU,6,FALSE)</f>
        <v>189.23</v>
      </c>
      <c r="G156" s="334" t="s">
        <v>12</v>
      </c>
      <c r="H156" s="388">
        <f>F156*$H$16</f>
        <v>6.6230500000000001</v>
      </c>
      <c r="I156" s="388">
        <f>F156*0.94%</f>
        <v>1.7787619999999997</v>
      </c>
      <c r="J156" s="450">
        <f>(F156+H156+I156)*$J$16</f>
        <v>29.644771799999997</v>
      </c>
      <c r="K156" s="421"/>
      <c r="L156" s="392">
        <f t="shared" si="134"/>
        <v>227.2765838</v>
      </c>
      <c r="M156" s="392">
        <f t="shared" si="134"/>
        <v>227.2765838</v>
      </c>
      <c r="N156" s="392">
        <f t="shared" si="134"/>
        <v>227.2765838</v>
      </c>
      <c r="O156" s="393">
        <f t="shared" si="134"/>
        <v>227.2765838</v>
      </c>
    </row>
    <row r="157" spans="1:15" s="336" customFormat="1" ht="15" hidden="1" customHeight="1">
      <c r="A157" s="331" t="s">
        <v>2042</v>
      </c>
      <c r="B157" s="420" t="s">
        <v>2043</v>
      </c>
      <c r="C157" s="333">
        <v>1</v>
      </c>
      <c r="D157" s="449" t="e">
        <f>VLOOKUP(A157,SKU,5,FALSE)</f>
        <v>#N/A</v>
      </c>
      <c r="E157" s="388" t="e">
        <f>VLOOKUP(A157,SKU,7,FALSE)</f>
        <v>#N/A</v>
      </c>
      <c r="F157" s="388" t="e">
        <f>VLOOKUP(A157,SKU,6,FALSE)</f>
        <v>#N/A</v>
      </c>
      <c r="G157" s="334" t="s">
        <v>12</v>
      </c>
      <c r="H157" s="388" t="e">
        <f>F157*$H$16</f>
        <v>#N/A</v>
      </c>
      <c r="I157" s="388" t="e">
        <f>F157*0.94%</f>
        <v>#N/A</v>
      </c>
      <c r="J157" s="450" t="e">
        <f>(F157+H157+I157)*$J$16</f>
        <v>#N/A</v>
      </c>
      <c r="K157" s="421"/>
      <c r="L157" s="392" t="e">
        <f t="shared" si="134"/>
        <v>#N/A</v>
      </c>
      <c r="M157" s="392" t="e">
        <f t="shared" si="134"/>
        <v>#N/A</v>
      </c>
      <c r="N157" s="392" t="e">
        <f t="shared" si="134"/>
        <v>#N/A</v>
      </c>
      <c r="O157" s="393" t="e">
        <f t="shared" si="134"/>
        <v>#N/A</v>
      </c>
    </row>
    <row r="158" spans="1:15" ht="15" customHeight="1">
      <c r="A158" s="278" t="s">
        <v>1664</v>
      </c>
      <c r="B158" s="273"/>
      <c r="C158" s="229"/>
      <c r="D158" s="475"/>
      <c r="E158" s="454"/>
      <c r="F158" s="454"/>
      <c r="G158" s="458"/>
      <c r="H158" s="458"/>
      <c r="I158" s="454"/>
      <c r="J158" s="458"/>
      <c r="K158" s="85"/>
      <c r="L158" s="92"/>
      <c r="M158" s="92"/>
      <c r="N158" s="92"/>
      <c r="O158" s="93"/>
    </row>
    <row r="159" spans="1:15" ht="15" customHeight="1">
      <c r="A159" s="422" t="s">
        <v>2023</v>
      </c>
      <c r="B159" s="166" t="s">
        <v>2024</v>
      </c>
      <c r="C159" s="194">
        <v>1</v>
      </c>
      <c r="D159" s="387">
        <f>VLOOKUP(A159,SKU,5,FALSE)</f>
        <v>16.5</v>
      </c>
      <c r="E159" s="447">
        <f>VLOOKUP(A159,SKU,7,FALSE)</f>
        <v>247.55</v>
      </c>
      <c r="F159" s="447">
        <f>VLOOKUP(A159,SKU,6,FALSE)</f>
        <v>264.06</v>
      </c>
      <c r="G159" s="190" t="s">
        <v>12</v>
      </c>
      <c r="H159" s="447">
        <f>F159*$H$16</f>
        <v>9.2421000000000006</v>
      </c>
      <c r="I159" s="447">
        <f>F159*0.94%</f>
        <v>2.4821639999999996</v>
      </c>
      <c r="J159" s="448">
        <f>(F159+H159+I159)*$J$16</f>
        <v>41.367639599999997</v>
      </c>
      <c r="K159" s="423"/>
      <c r="L159" s="129">
        <f t="shared" ref="L159:O163" si="135">$F159+$H159+$I159+$J159</f>
        <v>317.15190360000003</v>
      </c>
      <c r="M159" s="129">
        <f t="shared" si="135"/>
        <v>317.15190360000003</v>
      </c>
      <c r="N159" s="129">
        <f t="shared" si="135"/>
        <v>317.15190360000003</v>
      </c>
      <c r="O159" s="130">
        <f t="shared" si="135"/>
        <v>317.15190360000003</v>
      </c>
    </row>
    <row r="160" spans="1:15" ht="15" customHeight="1">
      <c r="A160" s="422" t="s">
        <v>2025</v>
      </c>
      <c r="B160" s="166" t="s">
        <v>2026</v>
      </c>
      <c r="C160" s="194">
        <v>1</v>
      </c>
      <c r="D160" s="387">
        <f>VLOOKUP(A160,SKU,5,FALSE)</f>
        <v>16.5</v>
      </c>
      <c r="E160" s="447">
        <f>VLOOKUP(A160,SKU,7,FALSE)</f>
        <v>247.55</v>
      </c>
      <c r="F160" s="447">
        <f>VLOOKUP(A160,SKU,6,FALSE)</f>
        <v>264.06</v>
      </c>
      <c r="G160" s="190" t="s">
        <v>12</v>
      </c>
      <c r="H160" s="447">
        <f>F160*$H$16</f>
        <v>9.2421000000000006</v>
      </c>
      <c r="I160" s="447">
        <f>F160*0.94%</f>
        <v>2.4821639999999996</v>
      </c>
      <c r="J160" s="448">
        <f>(F160+H160+I160)*$J$16</f>
        <v>41.367639599999997</v>
      </c>
      <c r="K160" s="423"/>
      <c r="L160" s="129">
        <f t="shared" si="135"/>
        <v>317.15190360000003</v>
      </c>
      <c r="M160" s="129">
        <f t="shared" si="135"/>
        <v>317.15190360000003</v>
      </c>
      <c r="N160" s="129">
        <f t="shared" si="135"/>
        <v>317.15190360000003</v>
      </c>
      <c r="O160" s="130">
        <f t="shared" si="135"/>
        <v>317.15190360000003</v>
      </c>
    </row>
    <row r="161" spans="1:15" ht="15" customHeight="1">
      <c r="A161" s="422" t="s">
        <v>2027</v>
      </c>
      <c r="B161" s="166" t="s">
        <v>2028</v>
      </c>
      <c r="C161" s="194">
        <v>1</v>
      </c>
      <c r="D161" s="387">
        <f>VLOOKUP(A161,SKU,5,FALSE)</f>
        <v>16.5</v>
      </c>
      <c r="E161" s="447">
        <f>VLOOKUP(A161,SKU,7,FALSE)</f>
        <v>247.55</v>
      </c>
      <c r="F161" s="447">
        <f>VLOOKUP(A161,SKU,6,FALSE)</f>
        <v>264.06</v>
      </c>
      <c r="G161" s="190" t="s">
        <v>12</v>
      </c>
      <c r="H161" s="447">
        <f>F161*$H$16</f>
        <v>9.2421000000000006</v>
      </c>
      <c r="I161" s="447">
        <f>F161*0.94%</f>
        <v>2.4821639999999996</v>
      </c>
      <c r="J161" s="448">
        <f>(F161+H161+I161)*$J$16</f>
        <v>41.367639599999997</v>
      </c>
      <c r="K161" s="423"/>
      <c r="L161" s="129">
        <f t="shared" si="135"/>
        <v>317.15190360000003</v>
      </c>
      <c r="M161" s="129">
        <f t="shared" si="135"/>
        <v>317.15190360000003</v>
      </c>
      <c r="N161" s="129">
        <f t="shared" si="135"/>
        <v>317.15190360000003</v>
      </c>
      <c r="O161" s="130">
        <f t="shared" si="135"/>
        <v>317.15190360000003</v>
      </c>
    </row>
    <row r="162" spans="1:15" ht="15" customHeight="1">
      <c r="A162" s="422" t="s">
        <v>2029</v>
      </c>
      <c r="B162" s="166" t="s">
        <v>2030</v>
      </c>
      <c r="C162" s="194">
        <v>1</v>
      </c>
      <c r="D162" s="387">
        <f>VLOOKUP(A162,SKU,5,FALSE)</f>
        <v>16.5</v>
      </c>
      <c r="E162" s="447">
        <f>VLOOKUP(A162,SKU,7,FALSE)</f>
        <v>247.55</v>
      </c>
      <c r="F162" s="447">
        <f>VLOOKUP(A162,SKU,6,FALSE)</f>
        <v>264.06</v>
      </c>
      <c r="G162" s="190" t="s">
        <v>12</v>
      </c>
      <c r="H162" s="447">
        <f>F162*$H$16</f>
        <v>9.2421000000000006</v>
      </c>
      <c r="I162" s="447">
        <f>F162*0.94%</f>
        <v>2.4821639999999996</v>
      </c>
      <c r="J162" s="448">
        <f>(F162+H162+I162)*$J$16</f>
        <v>41.367639599999997</v>
      </c>
      <c r="K162" s="423"/>
      <c r="L162" s="129">
        <f t="shared" si="135"/>
        <v>317.15190360000003</v>
      </c>
      <c r="M162" s="129">
        <f t="shared" si="135"/>
        <v>317.15190360000003</v>
      </c>
      <c r="N162" s="129">
        <f t="shared" si="135"/>
        <v>317.15190360000003</v>
      </c>
      <c r="O162" s="130">
        <f t="shared" si="135"/>
        <v>317.15190360000003</v>
      </c>
    </row>
    <row r="163" spans="1:15" ht="15" customHeight="1">
      <c r="A163" s="422" t="s">
        <v>2031</v>
      </c>
      <c r="B163" s="166" t="s">
        <v>2032</v>
      </c>
      <c r="C163" s="194">
        <v>1</v>
      </c>
      <c r="D163" s="387">
        <f>VLOOKUP(A163,SKU,5,FALSE)</f>
        <v>16.5</v>
      </c>
      <c r="E163" s="447">
        <f>VLOOKUP(A163,SKU,7,FALSE)</f>
        <v>247.55</v>
      </c>
      <c r="F163" s="447">
        <f>VLOOKUP(A163,SKU,6,FALSE)</f>
        <v>264.06</v>
      </c>
      <c r="G163" s="190" t="s">
        <v>12</v>
      </c>
      <c r="H163" s="447">
        <f>F163*$H$16</f>
        <v>9.2421000000000006</v>
      </c>
      <c r="I163" s="447">
        <f>F163*0.94%</f>
        <v>2.4821639999999996</v>
      </c>
      <c r="J163" s="448">
        <f>(F163+H163+I163)*$J$16</f>
        <v>41.367639599999997</v>
      </c>
      <c r="K163" s="423"/>
      <c r="L163" s="129">
        <f t="shared" si="135"/>
        <v>317.15190360000003</v>
      </c>
      <c r="M163" s="129">
        <f t="shared" si="135"/>
        <v>317.15190360000003</v>
      </c>
      <c r="N163" s="129">
        <f t="shared" si="135"/>
        <v>317.15190360000003</v>
      </c>
      <c r="O163" s="130">
        <f t="shared" si="135"/>
        <v>317.15190360000003</v>
      </c>
    </row>
  </sheetData>
  <sheetProtection password="D9BF" sheet="1" objects="1" scenarios="1"/>
  <mergeCells count="7">
    <mergeCell ref="A40:B40"/>
    <mergeCell ref="A1:O1"/>
    <mergeCell ref="K14:O14"/>
    <mergeCell ref="L5:O13"/>
    <mergeCell ref="C5:K5"/>
    <mergeCell ref="D6:E6"/>
    <mergeCell ref="F6:K6"/>
  </mergeCells>
  <phoneticPr fontId="0" type="noConversion"/>
  <hyperlinks>
    <hyperlink ref="K4" r:id="rId1" xr:uid="{00000000-0004-0000-0000-000000000000}"/>
  </hyperlinks>
  <printOptions horizontalCentered="1"/>
  <pageMargins left="0.70866141732283472" right="0.70866141732283472" top="0.35433070866141736" bottom="0.35433070866141736" header="0.31496062992125984" footer="0.31496062992125984"/>
  <pageSetup paperSize="9" scale="48" fitToHeight="0" orientation="landscape" copies="10" r:id="rId2"/>
  <headerFooter alignWithMargins="0">
    <oddFooter>Page &amp;P of &amp;N</oddFooter>
  </headerFooter>
  <rowBreaks count="2" manualBreakCount="2">
    <brk id="74" max="14" man="1"/>
    <brk id="114" max="14" man="1"/>
  </rowBreaks>
  <colBreaks count="3" manualBreakCount="3">
    <brk id="2" max="218" man="1"/>
    <brk id="3" max="218" man="1"/>
    <brk id="8" max="218"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63"/>
  <sheetViews>
    <sheetView workbookViewId="0">
      <selection activeCell="A20" sqref="A20:B21"/>
    </sheetView>
  </sheetViews>
  <sheetFormatPr defaultRowHeight="13.2"/>
  <cols>
    <col min="2" max="2" width="4.6640625" customWidth="1"/>
    <col min="3" max="6" width="9.109375" customWidth="1"/>
    <col min="7" max="7" width="7.6640625" customWidth="1"/>
    <col min="8" max="8" width="10.6640625" customWidth="1"/>
    <col min="9" max="9" width="10" hidden="1" customWidth="1"/>
    <col min="10" max="10" width="8.44140625" customWidth="1"/>
    <col min="11" max="11" width="11.5546875" customWidth="1"/>
    <col min="12" max="12" width="12.6640625" customWidth="1"/>
    <col min="13" max="13" width="12.33203125" hidden="1" customWidth="1"/>
    <col min="14" max="14" width="2.33203125" hidden="1" customWidth="1"/>
    <col min="15" max="15" width="8.5546875" hidden="1" customWidth="1"/>
    <col min="16" max="23" width="9.109375" customWidth="1"/>
    <col min="24" max="30" width="9.109375" hidden="1" customWidth="1"/>
    <col min="31" max="31" width="9.109375" customWidth="1"/>
  </cols>
  <sheetData>
    <row r="1" spans="1:30" ht="34.5" customHeight="1">
      <c r="A1" s="95"/>
      <c r="B1" s="96"/>
      <c r="C1" s="95"/>
      <c r="D1" s="95"/>
      <c r="E1" s="95"/>
      <c r="F1" s="95"/>
      <c r="G1" s="95"/>
    </row>
    <row r="2" spans="1:30" s="97" customFormat="1" ht="12.75" customHeight="1">
      <c r="A2" s="576" t="s">
        <v>7</v>
      </c>
      <c r="B2" s="576"/>
      <c r="C2" s="576"/>
      <c r="D2" s="576"/>
      <c r="E2" s="576"/>
      <c r="F2" s="576"/>
      <c r="G2" s="576"/>
      <c r="H2" s="576"/>
      <c r="I2" s="576"/>
      <c r="J2" s="576"/>
      <c r="K2" s="576"/>
      <c r="L2" s="576"/>
      <c r="Y2" s="97" t="s">
        <v>120</v>
      </c>
      <c r="Z2" s="97" t="s">
        <v>131</v>
      </c>
      <c r="AB2" s="97" t="s">
        <v>63</v>
      </c>
      <c r="AD2" s="98">
        <v>0.25</v>
      </c>
    </row>
    <row r="3" spans="1:30" s="97" customFormat="1" ht="12.75" customHeight="1">
      <c r="A3" s="576" t="s">
        <v>1750</v>
      </c>
      <c r="B3" s="576"/>
      <c r="C3" s="576"/>
      <c r="D3" s="576"/>
      <c r="E3" s="576"/>
      <c r="F3" s="576"/>
      <c r="G3" s="576"/>
      <c r="H3" s="576"/>
      <c r="I3" s="576"/>
      <c r="J3" s="576"/>
      <c r="K3" s="576"/>
      <c r="L3" s="576"/>
      <c r="Y3" s="97" t="s">
        <v>121</v>
      </c>
      <c r="Z3" s="97" t="s">
        <v>113</v>
      </c>
      <c r="AB3" s="97" t="s">
        <v>97</v>
      </c>
      <c r="AD3" s="98">
        <v>0.35</v>
      </c>
    </row>
    <row r="4" spans="1:30" s="97" customFormat="1" ht="12.75" customHeight="1">
      <c r="A4" s="592" t="s">
        <v>141</v>
      </c>
      <c r="B4" s="592"/>
      <c r="C4" s="592"/>
      <c r="D4" s="592"/>
      <c r="E4" s="592"/>
      <c r="F4" s="592"/>
      <c r="G4" s="592"/>
      <c r="H4" s="592"/>
      <c r="I4" s="592"/>
      <c r="J4" s="592"/>
      <c r="K4" s="592"/>
      <c r="L4" s="592"/>
      <c r="Y4" s="97" t="s">
        <v>167</v>
      </c>
      <c r="Z4" s="97" t="s">
        <v>101</v>
      </c>
      <c r="AB4" s="97" t="s">
        <v>64</v>
      </c>
      <c r="AD4" s="98">
        <v>0.42</v>
      </c>
    </row>
    <row r="5" spans="1:30" s="97" customFormat="1" ht="12.75" customHeight="1">
      <c r="A5" s="592" t="s">
        <v>142</v>
      </c>
      <c r="B5" s="592"/>
      <c r="C5" s="592"/>
      <c r="D5" s="592"/>
      <c r="E5" s="592"/>
      <c r="F5" s="592"/>
      <c r="G5" s="592"/>
      <c r="H5" s="592"/>
      <c r="I5" s="592"/>
      <c r="J5" s="592"/>
      <c r="K5" s="592"/>
      <c r="L5" s="592"/>
      <c r="Y5" s="97" t="s">
        <v>122</v>
      </c>
      <c r="Z5" s="97" t="s">
        <v>102</v>
      </c>
      <c r="AB5" s="97" t="s">
        <v>132</v>
      </c>
      <c r="AD5" s="98">
        <v>0.5</v>
      </c>
    </row>
    <row r="6" spans="1:30" ht="10.5" customHeight="1">
      <c r="A6" s="593"/>
      <c r="B6" s="593"/>
      <c r="C6" s="593"/>
      <c r="D6" s="593"/>
      <c r="E6" s="593"/>
      <c r="F6" s="593"/>
      <c r="G6" s="593"/>
      <c r="Y6" s="97" t="s">
        <v>123</v>
      </c>
      <c r="AB6" s="106"/>
    </row>
    <row r="7" spans="1:30" ht="20.25" customHeight="1">
      <c r="A7" s="596" t="s">
        <v>1696</v>
      </c>
      <c r="B7" s="596"/>
      <c r="C7" s="596"/>
      <c r="D7" s="597"/>
      <c r="E7" s="597"/>
      <c r="F7" s="597"/>
      <c r="G7" s="111"/>
      <c r="H7" s="111"/>
      <c r="L7" s="111"/>
      <c r="Y7" s="106" t="s">
        <v>124</v>
      </c>
      <c r="Z7" s="106" t="s">
        <v>103</v>
      </c>
      <c r="AB7" s="106"/>
    </row>
    <row r="8" spans="1:30" ht="13.8">
      <c r="A8" s="107"/>
      <c r="B8" s="107"/>
      <c r="C8" s="107"/>
      <c r="D8" s="107"/>
      <c r="E8" s="107"/>
      <c r="F8" s="107"/>
      <c r="G8" s="107"/>
      <c r="H8" s="107"/>
      <c r="I8" s="107"/>
      <c r="J8" s="107"/>
      <c r="K8" s="107"/>
      <c r="L8" s="107"/>
      <c r="Y8" s="106" t="s">
        <v>125</v>
      </c>
      <c r="Z8" s="106" t="s">
        <v>104</v>
      </c>
    </row>
    <row r="9" spans="1:30" ht="13.8">
      <c r="A9" s="577" t="s">
        <v>1697</v>
      </c>
      <c r="B9" s="563"/>
      <c r="C9" s="563"/>
      <c r="D9" s="563"/>
      <c r="E9" s="563"/>
      <c r="F9" s="563"/>
      <c r="G9" s="564"/>
      <c r="H9" s="577" t="s">
        <v>117</v>
      </c>
      <c r="I9" s="563"/>
      <c r="J9" s="564"/>
      <c r="K9" s="594">
        <f ca="1">TODAY()</f>
        <v>43992</v>
      </c>
      <c r="L9" s="595"/>
      <c r="Y9" s="106" t="s">
        <v>126</v>
      </c>
      <c r="AB9" s="106" t="s">
        <v>98</v>
      </c>
    </row>
    <row r="10" spans="1:30" ht="13.8">
      <c r="A10" s="578" t="s">
        <v>114</v>
      </c>
      <c r="B10" s="578"/>
      <c r="C10" s="582"/>
      <c r="D10" s="583"/>
      <c r="E10" s="583"/>
      <c r="F10" s="583"/>
      <c r="G10" s="584"/>
      <c r="H10" s="577" t="s">
        <v>118</v>
      </c>
      <c r="I10" s="563"/>
      <c r="J10" s="564"/>
      <c r="K10" s="598"/>
      <c r="L10" s="598"/>
      <c r="Y10" s="106" t="s">
        <v>127</v>
      </c>
      <c r="AB10" s="106" t="s">
        <v>134</v>
      </c>
    </row>
    <row r="11" spans="1:30" ht="13.8">
      <c r="A11" s="580" t="s">
        <v>115</v>
      </c>
      <c r="B11" s="581"/>
      <c r="C11" s="582"/>
      <c r="D11" s="583"/>
      <c r="E11" s="583"/>
      <c r="F11" s="583"/>
      <c r="G11" s="584"/>
      <c r="H11" s="577" t="s">
        <v>119</v>
      </c>
      <c r="I11" s="563"/>
      <c r="J11" s="564"/>
      <c r="K11" s="579" t="s">
        <v>131</v>
      </c>
      <c r="L11" s="579"/>
      <c r="Y11" s="106" t="s">
        <v>128</v>
      </c>
      <c r="AB11" s="106" t="s">
        <v>99</v>
      </c>
    </row>
    <row r="12" spans="1:30" ht="13.8">
      <c r="A12" s="578" t="s">
        <v>116</v>
      </c>
      <c r="B12" s="578"/>
      <c r="C12" s="582"/>
      <c r="D12" s="583"/>
      <c r="E12" s="583"/>
      <c r="F12" s="583"/>
      <c r="G12" s="584"/>
      <c r="H12" s="577" t="str">
        <f>IF(K11="Walk-in/Pick up","Walk in Centre","")</f>
        <v>Walk in Centre</v>
      </c>
      <c r="I12" s="563"/>
      <c r="J12" s="564"/>
      <c r="K12" s="579"/>
      <c r="L12" s="579"/>
      <c r="Y12" s="106" t="s">
        <v>129</v>
      </c>
      <c r="AB12" s="106" t="s">
        <v>135</v>
      </c>
    </row>
    <row r="13" spans="1:30" ht="13.8">
      <c r="A13" s="578" t="s">
        <v>140</v>
      </c>
      <c r="B13" s="578"/>
      <c r="C13" s="585">
        <v>0.5</v>
      </c>
      <c r="D13" s="586"/>
      <c r="E13" s="586"/>
      <c r="F13" s="586"/>
      <c r="G13" s="587"/>
      <c r="H13" s="563" t="str">
        <f>IF(K11="Shipping/Delivery","Please Enter Delivery Address Below","")</f>
        <v/>
      </c>
      <c r="I13" s="563"/>
      <c r="J13" s="563"/>
      <c r="K13" s="563"/>
      <c r="L13" s="564"/>
      <c r="Y13" s="106" t="s">
        <v>130</v>
      </c>
    </row>
    <row r="14" spans="1:30" ht="12.75" customHeight="1">
      <c r="A14" s="588" t="str">
        <f>IF(C16="Card","Please do NOT enter card details. Enter your contact details below and a DS rep will contact you to obtain the information",IF(C16="EFT","Please include payment transfer details below",""))</f>
        <v/>
      </c>
      <c r="B14" s="588"/>
      <c r="C14" s="588"/>
      <c r="D14" s="588"/>
      <c r="E14" s="588"/>
      <c r="F14" s="588"/>
      <c r="G14" s="589"/>
      <c r="H14" s="565"/>
      <c r="I14" s="566"/>
      <c r="J14" s="566"/>
      <c r="K14" s="566"/>
      <c r="L14" s="567"/>
      <c r="S14" s="106"/>
    </row>
    <row r="15" spans="1:30">
      <c r="A15" s="590"/>
      <c r="B15" s="590"/>
      <c r="C15" s="590"/>
      <c r="D15" s="590"/>
      <c r="E15" s="590"/>
      <c r="F15" s="590"/>
      <c r="G15" s="591"/>
      <c r="H15" s="568"/>
      <c r="I15" s="569"/>
      <c r="J15" s="569"/>
      <c r="K15" s="569"/>
      <c r="L15" s="570"/>
    </row>
    <row r="16" spans="1:30" ht="13.8">
      <c r="A16" s="601" t="s">
        <v>133</v>
      </c>
      <c r="B16" s="602"/>
      <c r="C16" s="599"/>
      <c r="D16" s="560" t="str">
        <f>IF(C16="Card","Contact Number",IF(C16="EFT","Payment transfer date",""))</f>
        <v/>
      </c>
      <c r="E16" s="560"/>
      <c r="F16" s="574"/>
      <c r="G16" s="575"/>
      <c r="H16" s="568"/>
      <c r="I16" s="569"/>
      <c r="J16" s="569"/>
      <c r="K16" s="569"/>
      <c r="L16" s="570"/>
    </row>
    <row r="17" spans="1:15" ht="13.8">
      <c r="A17" s="603"/>
      <c r="B17" s="604"/>
      <c r="C17" s="600"/>
      <c r="D17" s="577" t="str">
        <f>IF(C16="Card","Alt Contact Number",IF(C16="EFT","Name of Bank",""))</f>
        <v/>
      </c>
      <c r="E17" s="564"/>
      <c r="F17" s="574"/>
      <c r="G17" s="575"/>
      <c r="H17" s="571"/>
      <c r="I17" s="572"/>
      <c r="J17" s="572"/>
      <c r="K17" s="572"/>
      <c r="L17" s="573"/>
    </row>
    <row r="18" spans="1:15" ht="12.75" customHeight="1">
      <c r="A18" s="561" t="s">
        <v>23</v>
      </c>
      <c r="B18" s="560" t="s">
        <v>136</v>
      </c>
      <c r="C18" s="560" t="s">
        <v>0</v>
      </c>
      <c r="D18" s="560"/>
      <c r="E18" s="560"/>
      <c r="F18" s="560"/>
      <c r="G18" s="560" t="s">
        <v>139</v>
      </c>
      <c r="H18" s="560" t="s">
        <v>36</v>
      </c>
      <c r="I18" s="560" t="s">
        <v>13</v>
      </c>
      <c r="J18" s="561" t="s">
        <v>138</v>
      </c>
      <c r="K18" s="561" t="s">
        <v>1660</v>
      </c>
      <c r="L18" s="561" t="s">
        <v>137</v>
      </c>
      <c r="M18" s="562" t="s">
        <v>145</v>
      </c>
      <c r="N18" s="109"/>
      <c r="O18" s="559" t="s">
        <v>9</v>
      </c>
    </row>
    <row r="19" spans="1:15">
      <c r="A19" s="561"/>
      <c r="B19" s="560"/>
      <c r="C19" s="560"/>
      <c r="D19" s="560"/>
      <c r="E19" s="560"/>
      <c r="F19" s="560"/>
      <c r="G19" s="560"/>
      <c r="H19" s="560"/>
      <c r="I19" s="560"/>
      <c r="J19" s="561"/>
      <c r="K19" s="561"/>
      <c r="L19" s="561"/>
      <c r="M19" s="562"/>
      <c r="N19" s="109"/>
      <c r="O19" s="559"/>
    </row>
    <row r="20" spans="1:15" ht="13.8">
      <c r="A20" s="344"/>
      <c r="B20" s="345"/>
      <c r="C20" s="549" t="str">
        <f t="shared" ref="C20:C27" si="0">IF(ISBLANK(A20),"",IF(ISERROR(VLOOKUP($A20,price,2,FALSE)),"Invalid SKU Number",VLOOKUP($A20,price,2,FALSE)))</f>
        <v/>
      </c>
      <c r="D20" s="550"/>
      <c r="E20" s="550"/>
      <c r="F20" s="550"/>
      <c r="G20" s="346" t="str">
        <f t="shared" ref="G20:G50" si="1">IF(ISBLANK($A20),"",IF($C20="Invalid SKU Number","",VLOOKUP($A20,price,4,FALSE)))</f>
        <v/>
      </c>
      <c r="H20" s="347" t="str">
        <f t="shared" ref="H20:H50" si="2">IF(ISBLANK($A20),"",IF($C20="Invalid SKU Number","",VLOOKUP($A20,price,6,FALSE)))</f>
        <v/>
      </c>
      <c r="I20" s="347" t="str">
        <f t="shared" ref="I20:I50" si="3">IF(ISBLANK($A20),"",IF($C20="Invalid SKU Number","",VLOOKUP($A20,price,5,FALSE)))</f>
        <v/>
      </c>
      <c r="J20" s="346" t="str">
        <f>IF(ISBLANK($A20),"",IF($C20="Invalid SKU Number","",$B20*$G20))</f>
        <v/>
      </c>
      <c r="K20" s="347" t="str">
        <f>IF(ISBLANK($A20),"",IF($C20="Invalid SKU Number","",$B20*$I20))</f>
        <v/>
      </c>
      <c r="L20" s="347" t="str">
        <f>IF(ISBLANK($A20),"",IF($C20="Invalid SKU Number","",$B20*$H20))</f>
        <v/>
      </c>
      <c r="M20" s="110">
        <f t="shared" ref="M20:M50" si="4">IF(ISBLANK($A20),0,VLOOKUP($A20,price,9,FALSE)*$B20)</f>
        <v>0</v>
      </c>
      <c r="N20" s="108" t="str">
        <f t="shared" ref="N20:N50" si="5">IF(ISBLANK($A20),"",VLOOKUP($A20,price,7,FALSE))</f>
        <v/>
      </c>
      <c r="O20" s="110">
        <f>IF(N20="p",K20*$C$13,0)</f>
        <v>0</v>
      </c>
    </row>
    <row r="21" spans="1:15" ht="13.8">
      <c r="A21" s="344"/>
      <c r="B21" s="345"/>
      <c r="C21" s="549" t="str">
        <f t="shared" si="0"/>
        <v/>
      </c>
      <c r="D21" s="550"/>
      <c r="E21" s="550"/>
      <c r="F21" s="550"/>
      <c r="G21" s="346" t="str">
        <f t="shared" si="1"/>
        <v/>
      </c>
      <c r="H21" s="347" t="str">
        <f t="shared" si="2"/>
        <v/>
      </c>
      <c r="I21" s="347" t="str">
        <f t="shared" si="3"/>
        <v/>
      </c>
      <c r="J21" s="346" t="str">
        <f t="shared" ref="J21:J50" si="6">IF(ISBLANK($A21),"",IF($C21="Invalid SKU Number","",$B21*$G21))</f>
        <v/>
      </c>
      <c r="K21" s="347" t="str">
        <f t="shared" ref="K21:K50" si="7">IF(ISBLANK($A21),"",IF($C21="Invalid SKU Number","",$B21*$I21))</f>
        <v/>
      </c>
      <c r="L21" s="347" t="str">
        <f t="shared" ref="L21:L50" si="8">IF(ISBLANK($A21),"",IF($C21="Invalid SKU Number","",$B21*$H21))</f>
        <v/>
      </c>
      <c r="M21" s="110">
        <f t="shared" si="4"/>
        <v>0</v>
      </c>
      <c r="N21" s="108" t="str">
        <f t="shared" si="5"/>
        <v/>
      </c>
      <c r="O21" s="110">
        <f t="shared" ref="O21:O50" si="9">IF(N21="p",K21*$C$13,0)</f>
        <v>0</v>
      </c>
    </row>
    <row r="22" spans="1:15" ht="13.8">
      <c r="A22" s="344"/>
      <c r="B22" s="345"/>
      <c r="C22" s="549" t="str">
        <f t="shared" si="0"/>
        <v/>
      </c>
      <c r="D22" s="550"/>
      <c r="E22" s="550"/>
      <c r="F22" s="550"/>
      <c r="G22" s="346" t="str">
        <f t="shared" si="1"/>
        <v/>
      </c>
      <c r="H22" s="347" t="str">
        <f t="shared" si="2"/>
        <v/>
      </c>
      <c r="I22" s="347" t="str">
        <f t="shared" si="3"/>
        <v/>
      </c>
      <c r="J22" s="346" t="str">
        <f t="shared" si="6"/>
        <v/>
      </c>
      <c r="K22" s="347" t="str">
        <f t="shared" si="7"/>
        <v/>
      </c>
      <c r="L22" s="347" t="str">
        <f t="shared" si="8"/>
        <v/>
      </c>
      <c r="M22" s="110">
        <f t="shared" si="4"/>
        <v>0</v>
      </c>
      <c r="N22" s="108" t="str">
        <f t="shared" si="5"/>
        <v/>
      </c>
      <c r="O22" s="110">
        <f t="shared" si="9"/>
        <v>0</v>
      </c>
    </row>
    <row r="23" spans="1:15" ht="13.8">
      <c r="A23" s="344"/>
      <c r="B23" s="345"/>
      <c r="C23" s="549" t="str">
        <f t="shared" si="0"/>
        <v/>
      </c>
      <c r="D23" s="550"/>
      <c r="E23" s="550"/>
      <c r="F23" s="550"/>
      <c r="G23" s="346" t="str">
        <f t="shared" si="1"/>
        <v/>
      </c>
      <c r="H23" s="347" t="str">
        <f t="shared" si="2"/>
        <v/>
      </c>
      <c r="I23" s="347" t="str">
        <f t="shared" si="3"/>
        <v/>
      </c>
      <c r="J23" s="346" t="str">
        <f t="shared" si="6"/>
        <v/>
      </c>
      <c r="K23" s="347" t="str">
        <f t="shared" si="7"/>
        <v/>
      </c>
      <c r="L23" s="347" t="str">
        <f t="shared" si="8"/>
        <v/>
      </c>
      <c r="M23" s="110">
        <f t="shared" si="4"/>
        <v>0</v>
      </c>
      <c r="N23" s="108" t="str">
        <f t="shared" si="5"/>
        <v/>
      </c>
      <c r="O23" s="110">
        <f t="shared" si="9"/>
        <v>0</v>
      </c>
    </row>
    <row r="24" spans="1:15" ht="13.8">
      <c r="A24" s="344"/>
      <c r="B24" s="345"/>
      <c r="C24" s="549" t="str">
        <f t="shared" si="0"/>
        <v/>
      </c>
      <c r="D24" s="550"/>
      <c r="E24" s="550"/>
      <c r="F24" s="550"/>
      <c r="G24" s="346" t="str">
        <f t="shared" si="1"/>
        <v/>
      </c>
      <c r="H24" s="347" t="str">
        <f t="shared" si="2"/>
        <v/>
      </c>
      <c r="I24" s="347" t="str">
        <f t="shared" si="3"/>
        <v/>
      </c>
      <c r="J24" s="346" t="str">
        <f t="shared" si="6"/>
        <v/>
      </c>
      <c r="K24" s="347" t="str">
        <f t="shared" si="7"/>
        <v/>
      </c>
      <c r="L24" s="347" t="str">
        <f t="shared" si="8"/>
        <v/>
      </c>
      <c r="M24" s="110">
        <f t="shared" si="4"/>
        <v>0</v>
      </c>
      <c r="N24" s="108" t="str">
        <f t="shared" si="5"/>
        <v/>
      </c>
      <c r="O24" s="110">
        <f t="shared" si="9"/>
        <v>0</v>
      </c>
    </row>
    <row r="25" spans="1:15" ht="13.8">
      <c r="A25" s="344"/>
      <c r="B25" s="345"/>
      <c r="C25" s="549" t="str">
        <f t="shared" si="0"/>
        <v/>
      </c>
      <c r="D25" s="550"/>
      <c r="E25" s="550"/>
      <c r="F25" s="550"/>
      <c r="G25" s="346" t="str">
        <f t="shared" si="1"/>
        <v/>
      </c>
      <c r="H25" s="347" t="str">
        <f t="shared" si="2"/>
        <v/>
      </c>
      <c r="I25" s="347" t="str">
        <f t="shared" si="3"/>
        <v/>
      </c>
      <c r="J25" s="346" t="str">
        <f t="shared" si="6"/>
        <v/>
      </c>
      <c r="K25" s="347" t="str">
        <f t="shared" si="7"/>
        <v/>
      </c>
      <c r="L25" s="347" t="str">
        <f t="shared" si="8"/>
        <v/>
      </c>
      <c r="M25" s="110">
        <f t="shared" si="4"/>
        <v>0</v>
      </c>
      <c r="N25" s="108" t="str">
        <f t="shared" si="5"/>
        <v/>
      </c>
      <c r="O25" s="110">
        <f t="shared" si="9"/>
        <v>0</v>
      </c>
    </row>
    <row r="26" spans="1:15" ht="13.8">
      <c r="A26" s="344"/>
      <c r="B26" s="345"/>
      <c r="C26" s="549" t="str">
        <f t="shared" si="0"/>
        <v/>
      </c>
      <c r="D26" s="550"/>
      <c r="E26" s="550"/>
      <c r="F26" s="550"/>
      <c r="G26" s="346" t="str">
        <f t="shared" si="1"/>
        <v/>
      </c>
      <c r="H26" s="347" t="str">
        <f t="shared" si="2"/>
        <v/>
      </c>
      <c r="I26" s="347" t="str">
        <f t="shared" si="3"/>
        <v/>
      </c>
      <c r="J26" s="346" t="str">
        <f t="shared" si="6"/>
        <v/>
      </c>
      <c r="K26" s="347" t="str">
        <f t="shared" si="7"/>
        <v/>
      </c>
      <c r="L26" s="347" t="str">
        <f t="shared" si="8"/>
        <v/>
      </c>
      <c r="M26" s="110">
        <f t="shared" si="4"/>
        <v>0</v>
      </c>
      <c r="N26" s="108" t="str">
        <f t="shared" si="5"/>
        <v/>
      </c>
      <c r="O26" s="110">
        <f t="shared" si="9"/>
        <v>0</v>
      </c>
    </row>
    <row r="27" spans="1:15" ht="13.8">
      <c r="A27" s="344"/>
      <c r="B27" s="345"/>
      <c r="C27" s="549" t="str">
        <f t="shared" si="0"/>
        <v/>
      </c>
      <c r="D27" s="550"/>
      <c r="E27" s="550"/>
      <c r="F27" s="550"/>
      <c r="G27" s="346" t="str">
        <f t="shared" si="1"/>
        <v/>
      </c>
      <c r="H27" s="347" t="str">
        <f t="shared" si="2"/>
        <v/>
      </c>
      <c r="I27" s="347" t="str">
        <f t="shared" si="3"/>
        <v/>
      </c>
      <c r="J27" s="346" t="str">
        <f t="shared" si="6"/>
        <v/>
      </c>
      <c r="K27" s="347" t="str">
        <f t="shared" si="7"/>
        <v/>
      </c>
      <c r="L27" s="347" t="str">
        <f t="shared" si="8"/>
        <v/>
      </c>
      <c r="M27" s="110">
        <f t="shared" si="4"/>
        <v>0</v>
      </c>
      <c r="N27" s="108" t="str">
        <f t="shared" si="5"/>
        <v/>
      </c>
      <c r="O27" s="110">
        <f t="shared" si="9"/>
        <v>0</v>
      </c>
    </row>
    <row r="28" spans="1:15" ht="13.8">
      <c r="A28" s="344"/>
      <c r="B28" s="345"/>
      <c r="C28" s="549" t="str">
        <f t="shared" ref="C28:C46" si="10">IF(ISBLANK(A28),"",IF(ISERROR(VLOOKUP($A28,price,2,FALSE)),"Invalid SKU Number",VLOOKUP($A28,price,2,FALSE)))</f>
        <v/>
      </c>
      <c r="D28" s="550"/>
      <c r="E28" s="550"/>
      <c r="F28" s="550"/>
      <c r="G28" s="346" t="str">
        <f t="shared" si="1"/>
        <v/>
      </c>
      <c r="H28" s="347" t="str">
        <f t="shared" si="2"/>
        <v/>
      </c>
      <c r="I28" s="347" t="str">
        <f t="shared" si="3"/>
        <v/>
      </c>
      <c r="J28" s="346" t="str">
        <f t="shared" si="6"/>
        <v/>
      </c>
      <c r="K28" s="347" t="str">
        <f t="shared" si="7"/>
        <v/>
      </c>
      <c r="L28" s="347" t="str">
        <f t="shared" si="8"/>
        <v/>
      </c>
      <c r="M28" s="110">
        <f t="shared" si="4"/>
        <v>0</v>
      </c>
      <c r="N28" s="108" t="str">
        <f t="shared" si="5"/>
        <v/>
      </c>
      <c r="O28" s="110">
        <f t="shared" si="9"/>
        <v>0</v>
      </c>
    </row>
    <row r="29" spans="1:15" ht="13.8">
      <c r="A29" s="344"/>
      <c r="B29" s="345"/>
      <c r="C29" s="549" t="str">
        <f t="shared" si="10"/>
        <v/>
      </c>
      <c r="D29" s="550"/>
      <c r="E29" s="550"/>
      <c r="F29" s="550"/>
      <c r="G29" s="346" t="str">
        <f t="shared" si="1"/>
        <v/>
      </c>
      <c r="H29" s="347" t="str">
        <f t="shared" si="2"/>
        <v/>
      </c>
      <c r="I29" s="347" t="str">
        <f t="shared" si="3"/>
        <v/>
      </c>
      <c r="J29" s="346" t="str">
        <f t="shared" si="6"/>
        <v/>
      </c>
      <c r="K29" s="347" t="str">
        <f t="shared" si="7"/>
        <v/>
      </c>
      <c r="L29" s="347" t="str">
        <f t="shared" si="8"/>
        <v/>
      </c>
      <c r="M29" s="110">
        <f t="shared" si="4"/>
        <v>0</v>
      </c>
      <c r="N29" s="108" t="str">
        <f t="shared" si="5"/>
        <v/>
      </c>
      <c r="O29" s="110">
        <f t="shared" si="9"/>
        <v>0</v>
      </c>
    </row>
    <row r="30" spans="1:15" ht="13.8">
      <c r="A30" s="344"/>
      <c r="B30" s="345"/>
      <c r="C30" s="549" t="str">
        <f t="shared" si="10"/>
        <v/>
      </c>
      <c r="D30" s="550"/>
      <c r="E30" s="550"/>
      <c r="F30" s="550"/>
      <c r="G30" s="346" t="str">
        <f t="shared" si="1"/>
        <v/>
      </c>
      <c r="H30" s="347" t="str">
        <f t="shared" si="2"/>
        <v/>
      </c>
      <c r="I30" s="347" t="str">
        <f t="shared" si="3"/>
        <v/>
      </c>
      <c r="J30" s="346" t="str">
        <f t="shared" si="6"/>
        <v/>
      </c>
      <c r="K30" s="347" t="str">
        <f t="shared" si="7"/>
        <v/>
      </c>
      <c r="L30" s="347" t="str">
        <f t="shared" si="8"/>
        <v/>
      </c>
      <c r="M30" s="110">
        <f t="shared" si="4"/>
        <v>0</v>
      </c>
      <c r="N30" s="108" t="str">
        <f t="shared" si="5"/>
        <v/>
      </c>
      <c r="O30" s="110">
        <f t="shared" si="9"/>
        <v>0</v>
      </c>
    </row>
    <row r="31" spans="1:15" ht="13.8">
      <c r="A31" s="344"/>
      <c r="B31" s="345"/>
      <c r="C31" s="549" t="str">
        <f t="shared" si="10"/>
        <v/>
      </c>
      <c r="D31" s="550"/>
      <c r="E31" s="550"/>
      <c r="F31" s="550"/>
      <c r="G31" s="346" t="str">
        <f t="shared" si="1"/>
        <v/>
      </c>
      <c r="H31" s="347" t="str">
        <f t="shared" si="2"/>
        <v/>
      </c>
      <c r="I31" s="347" t="str">
        <f t="shared" si="3"/>
        <v/>
      </c>
      <c r="J31" s="346" t="str">
        <f t="shared" si="6"/>
        <v/>
      </c>
      <c r="K31" s="347" t="str">
        <f t="shared" si="7"/>
        <v/>
      </c>
      <c r="L31" s="347" t="str">
        <f t="shared" si="8"/>
        <v/>
      </c>
      <c r="M31" s="110">
        <f t="shared" si="4"/>
        <v>0</v>
      </c>
      <c r="N31" s="108" t="str">
        <f t="shared" si="5"/>
        <v/>
      </c>
      <c r="O31" s="110">
        <f t="shared" si="9"/>
        <v>0</v>
      </c>
    </row>
    <row r="32" spans="1:15" ht="13.8">
      <c r="A32" s="344"/>
      <c r="B32" s="345"/>
      <c r="C32" s="549" t="str">
        <f t="shared" si="10"/>
        <v/>
      </c>
      <c r="D32" s="550"/>
      <c r="E32" s="550"/>
      <c r="F32" s="550"/>
      <c r="G32" s="346" t="str">
        <f t="shared" si="1"/>
        <v/>
      </c>
      <c r="H32" s="347" t="str">
        <f t="shared" si="2"/>
        <v/>
      </c>
      <c r="I32" s="347" t="str">
        <f t="shared" si="3"/>
        <v/>
      </c>
      <c r="J32" s="346" t="str">
        <f t="shared" si="6"/>
        <v/>
      </c>
      <c r="K32" s="347" t="str">
        <f t="shared" si="7"/>
        <v/>
      </c>
      <c r="L32" s="347" t="str">
        <f t="shared" si="8"/>
        <v/>
      </c>
      <c r="M32" s="110">
        <f t="shared" si="4"/>
        <v>0</v>
      </c>
      <c r="N32" s="108" t="str">
        <f t="shared" si="5"/>
        <v/>
      </c>
      <c r="O32" s="110">
        <f t="shared" si="9"/>
        <v>0</v>
      </c>
    </row>
    <row r="33" spans="1:15" ht="13.8">
      <c r="A33" s="344"/>
      <c r="B33" s="345"/>
      <c r="C33" s="549" t="str">
        <f t="shared" si="10"/>
        <v/>
      </c>
      <c r="D33" s="550"/>
      <c r="E33" s="550"/>
      <c r="F33" s="550"/>
      <c r="G33" s="346" t="str">
        <f t="shared" si="1"/>
        <v/>
      </c>
      <c r="H33" s="347" t="str">
        <f t="shared" si="2"/>
        <v/>
      </c>
      <c r="I33" s="347" t="str">
        <f t="shared" si="3"/>
        <v/>
      </c>
      <c r="J33" s="346" t="str">
        <f t="shared" si="6"/>
        <v/>
      </c>
      <c r="K33" s="347" t="str">
        <f t="shared" si="7"/>
        <v/>
      </c>
      <c r="L33" s="347" t="str">
        <f t="shared" si="8"/>
        <v/>
      </c>
      <c r="M33" s="110">
        <f t="shared" si="4"/>
        <v>0</v>
      </c>
      <c r="N33" s="108" t="str">
        <f t="shared" si="5"/>
        <v/>
      </c>
      <c r="O33" s="110">
        <f t="shared" si="9"/>
        <v>0</v>
      </c>
    </row>
    <row r="34" spans="1:15" ht="13.8">
      <c r="A34" s="344"/>
      <c r="B34" s="345"/>
      <c r="C34" s="549" t="str">
        <f t="shared" si="10"/>
        <v/>
      </c>
      <c r="D34" s="550"/>
      <c r="E34" s="550"/>
      <c r="F34" s="550"/>
      <c r="G34" s="346" t="str">
        <f t="shared" si="1"/>
        <v/>
      </c>
      <c r="H34" s="347" t="str">
        <f t="shared" si="2"/>
        <v/>
      </c>
      <c r="I34" s="347" t="str">
        <f t="shared" si="3"/>
        <v/>
      </c>
      <c r="J34" s="346" t="str">
        <f t="shared" si="6"/>
        <v/>
      </c>
      <c r="K34" s="347" t="str">
        <f t="shared" si="7"/>
        <v/>
      </c>
      <c r="L34" s="347" t="str">
        <f t="shared" si="8"/>
        <v/>
      </c>
      <c r="M34" s="110">
        <f t="shared" si="4"/>
        <v>0</v>
      </c>
      <c r="N34" s="108" t="str">
        <f t="shared" si="5"/>
        <v/>
      </c>
      <c r="O34" s="110">
        <f t="shared" si="9"/>
        <v>0</v>
      </c>
    </row>
    <row r="35" spans="1:15" ht="13.8">
      <c r="A35" s="344"/>
      <c r="B35" s="345"/>
      <c r="C35" s="549" t="str">
        <f t="shared" si="10"/>
        <v/>
      </c>
      <c r="D35" s="550"/>
      <c r="E35" s="550"/>
      <c r="F35" s="550"/>
      <c r="G35" s="346" t="str">
        <f t="shared" si="1"/>
        <v/>
      </c>
      <c r="H35" s="347" t="str">
        <f t="shared" si="2"/>
        <v/>
      </c>
      <c r="I35" s="347" t="str">
        <f t="shared" si="3"/>
        <v/>
      </c>
      <c r="J35" s="346" t="str">
        <f t="shared" si="6"/>
        <v/>
      </c>
      <c r="K35" s="347" t="str">
        <f t="shared" si="7"/>
        <v/>
      </c>
      <c r="L35" s="347" t="str">
        <f t="shared" si="8"/>
        <v/>
      </c>
      <c r="M35" s="110">
        <f t="shared" si="4"/>
        <v>0</v>
      </c>
      <c r="N35" s="108" t="str">
        <f t="shared" si="5"/>
        <v/>
      </c>
      <c r="O35" s="110">
        <f t="shared" si="9"/>
        <v>0</v>
      </c>
    </row>
    <row r="36" spans="1:15" ht="13.8">
      <c r="A36" s="344"/>
      <c r="B36" s="345"/>
      <c r="C36" s="549" t="str">
        <f t="shared" si="10"/>
        <v/>
      </c>
      <c r="D36" s="550"/>
      <c r="E36" s="550"/>
      <c r="F36" s="550"/>
      <c r="G36" s="346" t="str">
        <f t="shared" si="1"/>
        <v/>
      </c>
      <c r="H36" s="347" t="str">
        <f t="shared" si="2"/>
        <v/>
      </c>
      <c r="I36" s="347" t="str">
        <f t="shared" si="3"/>
        <v/>
      </c>
      <c r="J36" s="346" t="str">
        <f t="shared" si="6"/>
        <v/>
      </c>
      <c r="K36" s="347" t="str">
        <f t="shared" si="7"/>
        <v/>
      </c>
      <c r="L36" s="347" t="str">
        <f t="shared" si="8"/>
        <v/>
      </c>
      <c r="M36" s="110">
        <f t="shared" si="4"/>
        <v>0</v>
      </c>
      <c r="N36" s="108" t="str">
        <f t="shared" si="5"/>
        <v/>
      </c>
      <c r="O36" s="110">
        <f t="shared" si="9"/>
        <v>0</v>
      </c>
    </row>
    <row r="37" spans="1:15" ht="13.8">
      <c r="A37" s="344"/>
      <c r="B37" s="345"/>
      <c r="C37" s="549" t="str">
        <f t="shared" si="10"/>
        <v/>
      </c>
      <c r="D37" s="550"/>
      <c r="E37" s="550"/>
      <c r="F37" s="550"/>
      <c r="G37" s="346" t="str">
        <f t="shared" si="1"/>
        <v/>
      </c>
      <c r="H37" s="347" t="str">
        <f t="shared" si="2"/>
        <v/>
      </c>
      <c r="I37" s="347" t="str">
        <f t="shared" si="3"/>
        <v/>
      </c>
      <c r="J37" s="346" t="str">
        <f t="shared" si="6"/>
        <v/>
      </c>
      <c r="K37" s="347" t="str">
        <f t="shared" si="7"/>
        <v/>
      </c>
      <c r="L37" s="347" t="str">
        <f t="shared" si="8"/>
        <v/>
      </c>
      <c r="M37" s="110">
        <f t="shared" si="4"/>
        <v>0</v>
      </c>
      <c r="N37" s="108" t="str">
        <f t="shared" si="5"/>
        <v/>
      </c>
      <c r="O37" s="110">
        <f t="shared" si="9"/>
        <v>0</v>
      </c>
    </row>
    <row r="38" spans="1:15" ht="13.8">
      <c r="A38" s="344"/>
      <c r="B38" s="345"/>
      <c r="C38" s="549" t="str">
        <f t="shared" si="10"/>
        <v/>
      </c>
      <c r="D38" s="550"/>
      <c r="E38" s="550"/>
      <c r="F38" s="550"/>
      <c r="G38" s="346" t="str">
        <f t="shared" si="1"/>
        <v/>
      </c>
      <c r="H38" s="347" t="str">
        <f t="shared" si="2"/>
        <v/>
      </c>
      <c r="I38" s="347" t="str">
        <f t="shared" si="3"/>
        <v/>
      </c>
      <c r="J38" s="346" t="str">
        <f t="shared" si="6"/>
        <v/>
      </c>
      <c r="K38" s="347" t="str">
        <f t="shared" si="7"/>
        <v/>
      </c>
      <c r="L38" s="347" t="str">
        <f t="shared" si="8"/>
        <v/>
      </c>
      <c r="M38" s="110">
        <f t="shared" si="4"/>
        <v>0</v>
      </c>
      <c r="N38" s="108" t="str">
        <f t="shared" si="5"/>
        <v/>
      </c>
      <c r="O38" s="110">
        <f t="shared" si="9"/>
        <v>0</v>
      </c>
    </row>
    <row r="39" spans="1:15" ht="13.8">
      <c r="A39" s="344"/>
      <c r="B39" s="345"/>
      <c r="C39" s="549" t="str">
        <f t="shared" si="10"/>
        <v/>
      </c>
      <c r="D39" s="550"/>
      <c r="E39" s="550"/>
      <c r="F39" s="550"/>
      <c r="G39" s="346" t="str">
        <f t="shared" si="1"/>
        <v/>
      </c>
      <c r="H39" s="347" t="str">
        <f t="shared" si="2"/>
        <v/>
      </c>
      <c r="I39" s="347" t="str">
        <f t="shared" si="3"/>
        <v/>
      </c>
      <c r="J39" s="346" t="str">
        <f t="shared" si="6"/>
        <v/>
      </c>
      <c r="K39" s="347" t="str">
        <f t="shared" si="7"/>
        <v/>
      </c>
      <c r="L39" s="347" t="str">
        <f t="shared" si="8"/>
        <v/>
      </c>
      <c r="M39" s="110">
        <f t="shared" si="4"/>
        <v>0</v>
      </c>
      <c r="N39" s="108" t="str">
        <f t="shared" si="5"/>
        <v/>
      </c>
      <c r="O39" s="110">
        <f t="shared" si="9"/>
        <v>0</v>
      </c>
    </row>
    <row r="40" spans="1:15" ht="13.8">
      <c r="A40" s="344"/>
      <c r="B40" s="345"/>
      <c r="C40" s="549" t="str">
        <f t="shared" si="10"/>
        <v/>
      </c>
      <c r="D40" s="550"/>
      <c r="E40" s="550"/>
      <c r="F40" s="550"/>
      <c r="G40" s="346" t="str">
        <f t="shared" si="1"/>
        <v/>
      </c>
      <c r="H40" s="347" t="str">
        <f t="shared" si="2"/>
        <v/>
      </c>
      <c r="I40" s="347" t="str">
        <f t="shared" si="3"/>
        <v/>
      </c>
      <c r="J40" s="346" t="str">
        <f t="shared" si="6"/>
        <v/>
      </c>
      <c r="K40" s="347" t="str">
        <f t="shared" si="7"/>
        <v/>
      </c>
      <c r="L40" s="347" t="str">
        <f t="shared" si="8"/>
        <v/>
      </c>
      <c r="M40" s="110">
        <f t="shared" si="4"/>
        <v>0</v>
      </c>
      <c r="N40" s="108" t="str">
        <f t="shared" si="5"/>
        <v/>
      </c>
      <c r="O40" s="110">
        <f t="shared" si="9"/>
        <v>0</v>
      </c>
    </row>
    <row r="41" spans="1:15" ht="13.8">
      <c r="A41" s="344"/>
      <c r="B41" s="345"/>
      <c r="C41" s="549" t="str">
        <f t="shared" si="10"/>
        <v/>
      </c>
      <c r="D41" s="550"/>
      <c r="E41" s="550"/>
      <c r="F41" s="550"/>
      <c r="G41" s="346" t="str">
        <f t="shared" si="1"/>
        <v/>
      </c>
      <c r="H41" s="347" t="str">
        <f t="shared" si="2"/>
        <v/>
      </c>
      <c r="I41" s="347" t="str">
        <f t="shared" si="3"/>
        <v/>
      </c>
      <c r="J41" s="346" t="str">
        <f t="shared" si="6"/>
        <v/>
      </c>
      <c r="K41" s="347" t="str">
        <f t="shared" si="7"/>
        <v/>
      </c>
      <c r="L41" s="347" t="str">
        <f t="shared" si="8"/>
        <v/>
      </c>
      <c r="M41" s="110">
        <f t="shared" si="4"/>
        <v>0</v>
      </c>
      <c r="N41" s="108" t="str">
        <f t="shared" si="5"/>
        <v/>
      </c>
      <c r="O41" s="110">
        <f t="shared" si="9"/>
        <v>0</v>
      </c>
    </row>
    <row r="42" spans="1:15" ht="13.8">
      <c r="A42" s="344"/>
      <c r="B42" s="345"/>
      <c r="C42" s="549" t="str">
        <f t="shared" si="10"/>
        <v/>
      </c>
      <c r="D42" s="550"/>
      <c r="E42" s="550"/>
      <c r="F42" s="550"/>
      <c r="G42" s="346" t="str">
        <f t="shared" si="1"/>
        <v/>
      </c>
      <c r="H42" s="347" t="str">
        <f t="shared" si="2"/>
        <v/>
      </c>
      <c r="I42" s="347" t="str">
        <f t="shared" si="3"/>
        <v/>
      </c>
      <c r="J42" s="346" t="str">
        <f t="shared" si="6"/>
        <v/>
      </c>
      <c r="K42" s="347" t="str">
        <f t="shared" si="7"/>
        <v/>
      </c>
      <c r="L42" s="347" t="str">
        <f t="shared" si="8"/>
        <v/>
      </c>
      <c r="M42" s="110">
        <f t="shared" si="4"/>
        <v>0</v>
      </c>
      <c r="N42" s="108" t="str">
        <f t="shared" si="5"/>
        <v/>
      </c>
      <c r="O42" s="110">
        <f t="shared" si="9"/>
        <v>0</v>
      </c>
    </row>
    <row r="43" spans="1:15" ht="13.8">
      <c r="A43" s="344"/>
      <c r="B43" s="345"/>
      <c r="C43" s="549" t="str">
        <f t="shared" si="10"/>
        <v/>
      </c>
      <c r="D43" s="550"/>
      <c r="E43" s="550"/>
      <c r="F43" s="550"/>
      <c r="G43" s="346" t="str">
        <f t="shared" si="1"/>
        <v/>
      </c>
      <c r="H43" s="347" t="str">
        <f t="shared" si="2"/>
        <v/>
      </c>
      <c r="I43" s="347" t="str">
        <f t="shared" si="3"/>
        <v/>
      </c>
      <c r="J43" s="346" t="str">
        <f t="shared" si="6"/>
        <v/>
      </c>
      <c r="K43" s="347" t="str">
        <f t="shared" si="7"/>
        <v/>
      </c>
      <c r="L43" s="347" t="str">
        <f t="shared" si="8"/>
        <v/>
      </c>
      <c r="M43" s="110">
        <f t="shared" si="4"/>
        <v>0</v>
      </c>
      <c r="N43" s="108" t="str">
        <f t="shared" si="5"/>
        <v/>
      </c>
      <c r="O43" s="110">
        <f t="shared" si="9"/>
        <v>0</v>
      </c>
    </row>
    <row r="44" spans="1:15" ht="13.8">
      <c r="A44" s="344"/>
      <c r="B44" s="345"/>
      <c r="C44" s="549" t="str">
        <f t="shared" si="10"/>
        <v/>
      </c>
      <c r="D44" s="550"/>
      <c r="E44" s="550"/>
      <c r="F44" s="550"/>
      <c r="G44" s="346" t="str">
        <f t="shared" si="1"/>
        <v/>
      </c>
      <c r="H44" s="347" t="str">
        <f t="shared" si="2"/>
        <v/>
      </c>
      <c r="I44" s="347" t="str">
        <f t="shared" si="3"/>
        <v/>
      </c>
      <c r="J44" s="346" t="str">
        <f t="shared" si="6"/>
        <v/>
      </c>
      <c r="K44" s="347" t="str">
        <f t="shared" si="7"/>
        <v/>
      </c>
      <c r="L44" s="347" t="str">
        <f t="shared" si="8"/>
        <v/>
      </c>
      <c r="M44" s="110">
        <f t="shared" si="4"/>
        <v>0</v>
      </c>
      <c r="N44" s="108" t="str">
        <f t="shared" si="5"/>
        <v/>
      </c>
      <c r="O44" s="110">
        <f t="shared" si="9"/>
        <v>0</v>
      </c>
    </row>
    <row r="45" spans="1:15" ht="13.8">
      <c r="A45" s="344"/>
      <c r="B45" s="345"/>
      <c r="C45" s="549" t="str">
        <f t="shared" si="10"/>
        <v/>
      </c>
      <c r="D45" s="550"/>
      <c r="E45" s="550"/>
      <c r="F45" s="550"/>
      <c r="G45" s="346" t="str">
        <f t="shared" si="1"/>
        <v/>
      </c>
      <c r="H45" s="347" t="str">
        <f t="shared" si="2"/>
        <v/>
      </c>
      <c r="I45" s="347" t="str">
        <f t="shared" si="3"/>
        <v/>
      </c>
      <c r="J45" s="346" t="str">
        <f t="shared" si="6"/>
        <v/>
      </c>
      <c r="K45" s="347" t="str">
        <f t="shared" si="7"/>
        <v/>
      </c>
      <c r="L45" s="347" t="str">
        <f t="shared" si="8"/>
        <v/>
      </c>
      <c r="M45" s="110">
        <f t="shared" si="4"/>
        <v>0</v>
      </c>
      <c r="N45" s="108" t="str">
        <f t="shared" si="5"/>
        <v/>
      </c>
      <c r="O45" s="110">
        <f t="shared" si="9"/>
        <v>0</v>
      </c>
    </row>
    <row r="46" spans="1:15" ht="13.8">
      <c r="A46" s="344"/>
      <c r="B46" s="345"/>
      <c r="C46" s="549" t="str">
        <f t="shared" si="10"/>
        <v/>
      </c>
      <c r="D46" s="550"/>
      <c r="E46" s="550"/>
      <c r="F46" s="550"/>
      <c r="G46" s="346" t="str">
        <f t="shared" si="1"/>
        <v/>
      </c>
      <c r="H46" s="347" t="str">
        <f t="shared" si="2"/>
        <v/>
      </c>
      <c r="I46" s="347" t="str">
        <f t="shared" si="3"/>
        <v/>
      </c>
      <c r="J46" s="346" t="str">
        <f t="shared" si="6"/>
        <v/>
      </c>
      <c r="K46" s="347" t="str">
        <f t="shared" si="7"/>
        <v/>
      </c>
      <c r="L46" s="347" t="str">
        <f t="shared" si="8"/>
        <v/>
      </c>
      <c r="M46" s="110">
        <f t="shared" si="4"/>
        <v>0</v>
      </c>
      <c r="N46" s="108" t="str">
        <f t="shared" si="5"/>
        <v/>
      </c>
      <c r="O46" s="110">
        <f t="shared" si="9"/>
        <v>0</v>
      </c>
    </row>
    <row r="47" spans="1:15" ht="13.8">
      <c r="A47" s="344"/>
      <c r="B47" s="345"/>
      <c r="C47" s="549" t="str">
        <f>IF(ISBLANK(A47),"",IF(ISERROR(VLOOKUP($A47,price,2,FALSE)),"Invalid SKU Number",VLOOKUP($A47,price,2,FALSE)))</f>
        <v/>
      </c>
      <c r="D47" s="550"/>
      <c r="E47" s="550"/>
      <c r="F47" s="550"/>
      <c r="G47" s="346" t="str">
        <f t="shared" si="1"/>
        <v/>
      </c>
      <c r="H47" s="347" t="str">
        <f t="shared" si="2"/>
        <v/>
      </c>
      <c r="I47" s="347" t="str">
        <f t="shared" si="3"/>
        <v/>
      </c>
      <c r="J47" s="346" t="str">
        <f t="shared" si="6"/>
        <v/>
      </c>
      <c r="K47" s="347" t="str">
        <f t="shared" si="7"/>
        <v/>
      </c>
      <c r="L47" s="347" t="str">
        <f t="shared" si="8"/>
        <v/>
      </c>
      <c r="M47" s="110">
        <f t="shared" si="4"/>
        <v>0</v>
      </c>
      <c r="N47" s="108" t="str">
        <f t="shared" si="5"/>
        <v/>
      </c>
      <c r="O47" s="110">
        <f t="shared" si="9"/>
        <v>0</v>
      </c>
    </row>
    <row r="48" spans="1:15" ht="13.8">
      <c r="A48" s="344"/>
      <c r="B48" s="345"/>
      <c r="C48" s="549" t="str">
        <f>IF(ISBLANK(A48),"",IF(ISERROR(VLOOKUP($A48,price,2,FALSE)),"Invalid SKU Number",VLOOKUP($A48,price,2,FALSE)))</f>
        <v/>
      </c>
      <c r="D48" s="550"/>
      <c r="E48" s="550"/>
      <c r="F48" s="550"/>
      <c r="G48" s="346" t="str">
        <f t="shared" si="1"/>
        <v/>
      </c>
      <c r="H48" s="347" t="str">
        <f t="shared" si="2"/>
        <v/>
      </c>
      <c r="I48" s="347" t="str">
        <f t="shared" si="3"/>
        <v/>
      </c>
      <c r="J48" s="346" t="str">
        <f t="shared" si="6"/>
        <v/>
      </c>
      <c r="K48" s="347" t="str">
        <f t="shared" si="7"/>
        <v/>
      </c>
      <c r="L48" s="347" t="str">
        <f t="shared" si="8"/>
        <v/>
      </c>
      <c r="M48" s="110">
        <f t="shared" si="4"/>
        <v>0</v>
      </c>
      <c r="N48" s="108" t="str">
        <f t="shared" si="5"/>
        <v/>
      </c>
      <c r="O48" s="110">
        <f t="shared" si="9"/>
        <v>0</v>
      </c>
    </row>
    <row r="49" spans="1:15" ht="13.8">
      <c r="A49" s="344"/>
      <c r="B49" s="345"/>
      <c r="C49" s="549" t="str">
        <f>IF(ISBLANK(A49),"",IF(ISERROR(VLOOKUP($A49,price,2,FALSE)),"Invalid SKU Number",VLOOKUP($A49,price,2,FALSE)))</f>
        <v/>
      </c>
      <c r="D49" s="550"/>
      <c r="E49" s="550"/>
      <c r="F49" s="550"/>
      <c r="G49" s="346" t="str">
        <f t="shared" si="1"/>
        <v/>
      </c>
      <c r="H49" s="347" t="str">
        <f t="shared" si="2"/>
        <v/>
      </c>
      <c r="I49" s="347" t="str">
        <f t="shared" si="3"/>
        <v/>
      </c>
      <c r="J49" s="346" t="str">
        <f t="shared" si="6"/>
        <v/>
      </c>
      <c r="K49" s="347" t="str">
        <f t="shared" si="7"/>
        <v/>
      </c>
      <c r="L49" s="347" t="str">
        <f t="shared" si="8"/>
        <v/>
      </c>
      <c r="M49" s="110">
        <f t="shared" si="4"/>
        <v>0</v>
      </c>
      <c r="N49" s="108" t="str">
        <f t="shared" si="5"/>
        <v/>
      </c>
      <c r="O49" s="110">
        <f t="shared" si="9"/>
        <v>0</v>
      </c>
    </row>
    <row r="50" spans="1:15" ht="13.8">
      <c r="A50" s="344"/>
      <c r="B50" s="345"/>
      <c r="C50" s="549" t="str">
        <f>IF(ISBLANK(A50),"",IF(ISERROR(VLOOKUP($A50,price,2,FALSE)),"Invalid SKU Number",VLOOKUP($A50,price,2,FALSE)))</f>
        <v/>
      </c>
      <c r="D50" s="550"/>
      <c r="E50" s="550"/>
      <c r="F50" s="550"/>
      <c r="G50" s="346" t="str">
        <f t="shared" si="1"/>
        <v/>
      </c>
      <c r="H50" s="347" t="str">
        <f t="shared" si="2"/>
        <v/>
      </c>
      <c r="I50" s="347" t="str">
        <f t="shared" si="3"/>
        <v/>
      </c>
      <c r="J50" s="346" t="str">
        <f t="shared" si="6"/>
        <v/>
      </c>
      <c r="K50" s="347" t="str">
        <f t="shared" si="7"/>
        <v/>
      </c>
      <c r="L50" s="347" t="str">
        <f t="shared" si="8"/>
        <v/>
      </c>
      <c r="M50" s="110">
        <f t="shared" si="4"/>
        <v>0</v>
      </c>
      <c r="N50" s="108" t="str">
        <f t="shared" si="5"/>
        <v/>
      </c>
      <c r="O50" s="110">
        <f t="shared" si="9"/>
        <v>0</v>
      </c>
    </row>
    <row r="51" spans="1:15" ht="13.8">
      <c r="A51" s="233"/>
      <c r="B51" s="233"/>
      <c r="C51" s="233"/>
      <c r="D51" s="233"/>
      <c r="E51" s="233"/>
      <c r="F51" s="233"/>
      <c r="G51" s="555" t="s">
        <v>143</v>
      </c>
      <c r="H51" s="556"/>
      <c r="I51" s="234"/>
      <c r="J51" s="258">
        <f>SUM(J20:J50)</f>
        <v>0</v>
      </c>
      <c r="K51" s="259">
        <f>SUM(K20:K50)</f>
        <v>0</v>
      </c>
      <c r="L51" s="260">
        <f>SUM(L20:L50)</f>
        <v>0</v>
      </c>
      <c r="M51" s="219">
        <f>SUM(M20:M50)</f>
        <v>0</v>
      </c>
      <c r="N51" s="108"/>
      <c r="O51" s="110">
        <f>SUM(O20:O50)</f>
        <v>0</v>
      </c>
    </row>
    <row r="52" spans="1:15" ht="12.75" customHeight="1">
      <c r="A52" s="425" t="str">
        <f>'Price List 23 May 2020'!K2</f>
        <v>Effective Date: 23 May 2020</v>
      </c>
      <c r="B52" s="235"/>
      <c r="C52" s="235"/>
      <c r="D52" s="236"/>
      <c r="E52" s="233"/>
      <c r="F52" s="233"/>
      <c r="G52" s="237"/>
      <c r="H52" s="238"/>
      <c r="I52" s="239"/>
      <c r="J52" s="557" t="s">
        <v>1661</v>
      </c>
      <c r="K52" s="558"/>
      <c r="L52" s="240">
        <f>O51</f>
        <v>0</v>
      </c>
    </row>
    <row r="53" spans="1:15" ht="13.8">
      <c r="A53" s="237"/>
      <c r="B53" s="237"/>
      <c r="C53" s="237"/>
      <c r="D53" s="237"/>
      <c r="E53" s="233"/>
      <c r="F53" s="233"/>
      <c r="G53" s="237"/>
      <c r="H53" s="238"/>
      <c r="I53" s="239"/>
      <c r="J53" s="551" t="s">
        <v>144</v>
      </c>
      <c r="K53" s="552"/>
      <c r="L53" s="241">
        <f>L51-L52</f>
        <v>0</v>
      </c>
    </row>
    <row r="54" spans="1:15" ht="13.8">
      <c r="A54" s="546" t="s">
        <v>150</v>
      </c>
      <c r="B54" s="547"/>
      <c r="C54" s="547"/>
      <c r="D54" s="547"/>
      <c r="E54" s="547"/>
      <c r="F54" s="547"/>
      <c r="G54" s="548"/>
      <c r="H54" s="238"/>
      <c r="I54" s="239"/>
      <c r="J54" s="238"/>
      <c r="K54" s="233"/>
      <c r="L54" s="242"/>
      <c r="M54" s="99">
        <f>IF($K$11="Walk-in/Pick up",1%*$L$51,IF($L$51&lt;1715,60,IF($L$51&lt;2500,3.5%*$L$51,IF($L$51&lt;5000,3%*$L$51,IF($L$51&lt;10000,2.5%*$L$51,2.25%*$L$51)))))</f>
        <v>0</v>
      </c>
    </row>
    <row r="55" spans="1:15" ht="13.8">
      <c r="A55" s="243"/>
      <c r="B55" s="244"/>
      <c r="C55" s="244"/>
      <c r="D55" s="244"/>
      <c r="E55" s="244"/>
      <c r="F55" s="244"/>
      <c r="G55" s="245"/>
      <c r="H55" s="238"/>
      <c r="I55" s="239"/>
      <c r="J55" s="551" t="s">
        <v>1663</v>
      </c>
      <c r="K55" s="552"/>
      <c r="L55" s="242">
        <f>M54</f>
        <v>0</v>
      </c>
      <c r="M55" s="99">
        <f>IF($K$11="Walk-in/Pick up",0.5%*$L$51,IF($L$51&lt;1715,45,IF($L$51&lt;2500,2.25%*$L$51,IF($L$51&lt;5000,1.75%*$L$51,IF($L$51&lt;10000,1.25%*$L$51,1%*$L$51)))))</f>
        <v>0</v>
      </c>
    </row>
    <row r="56" spans="1:15" ht="13.8">
      <c r="A56" s="243" t="s">
        <v>151</v>
      </c>
      <c r="B56" s="244"/>
      <c r="C56" s="246"/>
      <c r="D56" s="246"/>
      <c r="E56" s="244"/>
      <c r="F56" s="244"/>
      <c r="G56" s="245"/>
      <c r="H56" s="238"/>
      <c r="I56" s="239"/>
      <c r="J56" s="551" t="s">
        <v>1662</v>
      </c>
      <c r="K56" s="552"/>
      <c r="L56" s="240">
        <f>M51</f>
        <v>0</v>
      </c>
    </row>
    <row r="57" spans="1:15" ht="13.8">
      <c r="A57" s="247"/>
      <c r="B57" s="248"/>
      <c r="C57" s="248"/>
      <c r="D57" s="248"/>
      <c r="E57" s="244"/>
      <c r="F57" s="244"/>
      <c r="G57" s="245"/>
      <c r="H57" s="238"/>
      <c r="I57" s="239"/>
      <c r="J57" s="551" t="s">
        <v>146</v>
      </c>
      <c r="K57" s="552"/>
      <c r="L57" s="241">
        <f>L53+L54+L55+L56</f>
        <v>0</v>
      </c>
    </row>
    <row r="58" spans="1:15" ht="14.4" thickBot="1">
      <c r="A58" s="243" t="s">
        <v>152</v>
      </c>
      <c r="B58" s="244"/>
      <c r="C58" s="246"/>
      <c r="D58" s="246"/>
      <c r="E58" s="244"/>
      <c r="F58" s="244"/>
      <c r="G58" s="245"/>
      <c r="H58" s="238"/>
      <c r="I58" s="239"/>
      <c r="J58" s="551" t="s">
        <v>147</v>
      </c>
      <c r="K58" s="552"/>
      <c r="L58" s="249">
        <f>L57*15%</f>
        <v>0</v>
      </c>
    </row>
    <row r="59" spans="1:15" ht="18.600000000000001" thickTop="1">
      <c r="A59" s="243"/>
      <c r="B59" s="244"/>
      <c r="C59" s="244"/>
      <c r="D59" s="244"/>
      <c r="E59" s="244"/>
      <c r="F59" s="244"/>
      <c r="G59" s="245"/>
      <c r="H59" s="250"/>
      <c r="I59" s="251"/>
      <c r="J59" s="553" t="s">
        <v>148</v>
      </c>
      <c r="K59" s="554"/>
      <c r="L59" s="252">
        <f>L57+L58</f>
        <v>0</v>
      </c>
    </row>
    <row r="60" spans="1:15" ht="7.5" customHeight="1">
      <c r="A60" s="243"/>
      <c r="B60" s="244"/>
      <c r="C60" s="244"/>
      <c r="D60" s="244"/>
      <c r="E60" s="244"/>
      <c r="F60" s="244"/>
      <c r="G60" s="245"/>
      <c r="H60" s="239"/>
      <c r="I60" s="239"/>
      <c r="J60" s="239"/>
      <c r="K60" s="233"/>
      <c r="L60" s="253"/>
    </row>
    <row r="61" spans="1:15" ht="13.8">
      <c r="A61" s="243" t="s">
        <v>153</v>
      </c>
      <c r="B61" s="244"/>
      <c r="C61" s="246"/>
      <c r="D61" s="246"/>
      <c r="E61" s="244" t="s">
        <v>154</v>
      </c>
      <c r="F61" s="246"/>
      <c r="G61" s="254"/>
      <c r="H61" s="255"/>
      <c r="I61" s="256"/>
      <c r="J61" s="544" t="s">
        <v>149</v>
      </c>
      <c r="K61" s="545"/>
      <c r="L61" s="241">
        <f>(L53+L54+M55+L56)*1.15</f>
        <v>0</v>
      </c>
    </row>
    <row r="62" spans="1:15" ht="13.8">
      <c r="A62" s="257"/>
      <c r="B62" s="246"/>
      <c r="C62" s="246"/>
      <c r="D62" s="246"/>
      <c r="E62" s="246"/>
      <c r="F62" s="246"/>
      <c r="G62" s="254"/>
      <c r="H62" s="255"/>
      <c r="I62" s="256"/>
      <c r="J62" s="544" t="s">
        <v>100</v>
      </c>
      <c r="K62" s="545"/>
      <c r="L62" s="240">
        <f>L59-L61</f>
        <v>0</v>
      </c>
    </row>
    <row r="63" spans="1:15" ht="13.8">
      <c r="G63" s="107"/>
      <c r="H63" s="107"/>
      <c r="I63" s="107"/>
      <c r="J63" s="107"/>
      <c r="K63" s="107"/>
      <c r="L63" s="107"/>
    </row>
  </sheetData>
  <sheetProtection password="D9BF" sheet="1"/>
  <mergeCells count="86">
    <mergeCell ref="C32:F32"/>
    <mergeCell ref="C24:F24"/>
    <mergeCell ref="C21:F21"/>
    <mergeCell ref="C22:F22"/>
    <mergeCell ref="C23:F23"/>
    <mergeCell ref="C25:F25"/>
    <mergeCell ref="C26:F26"/>
    <mergeCell ref="C27:F27"/>
    <mergeCell ref="A18:A19"/>
    <mergeCell ref="B18:B19"/>
    <mergeCell ref="C18:F19"/>
    <mergeCell ref="D16:E16"/>
    <mergeCell ref="C30:F30"/>
    <mergeCell ref="D17:E17"/>
    <mergeCell ref="F17:G17"/>
    <mergeCell ref="C16:C17"/>
    <mergeCell ref="C20:F20"/>
    <mergeCell ref="A16:B17"/>
    <mergeCell ref="A2:L2"/>
    <mergeCell ref="A4:L4"/>
    <mergeCell ref="A5:L5"/>
    <mergeCell ref="A6:G6"/>
    <mergeCell ref="A10:B10"/>
    <mergeCell ref="K9:L9"/>
    <mergeCell ref="C10:G10"/>
    <mergeCell ref="A7:C7"/>
    <mergeCell ref="D7:F7"/>
    <mergeCell ref="K10:L10"/>
    <mergeCell ref="H10:J10"/>
    <mergeCell ref="A9:G9"/>
    <mergeCell ref="H13:L13"/>
    <mergeCell ref="H14:L17"/>
    <mergeCell ref="F16:G16"/>
    <mergeCell ref="A3:L3"/>
    <mergeCell ref="H11:J11"/>
    <mergeCell ref="H12:J12"/>
    <mergeCell ref="A13:B13"/>
    <mergeCell ref="K11:L11"/>
    <mergeCell ref="K12:L12"/>
    <mergeCell ref="A11:B11"/>
    <mergeCell ref="A12:B12"/>
    <mergeCell ref="H9:J9"/>
    <mergeCell ref="C12:G12"/>
    <mergeCell ref="C11:G11"/>
    <mergeCell ref="C13:G13"/>
    <mergeCell ref="A14:G15"/>
    <mergeCell ref="O18:O19"/>
    <mergeCell ref="G18:G19"/>
    <mergeCell ref="H18:H19"/>
    <mergeCell ref="K18:K19"/>
    <mergeCell ref="L18:L19"/>
    <mergeCell ref="M18:M19"/>
    <mergeCell ref="I18:I19"/>
    <mergeCell ref="J18:J19"/>
    <mergeCell ref="J61:K61"/>
    <mergeCell ref="C48:F48"/>
    <mergeCell ref="C28:F28"/>
    <mergeCell ref="G51:H51"/>
    <mergeCell ref="C46:F46"/>
    <mergeCell ref="C47:F47"/>
    <mergeCell ref="C33:F33"/>
    <mergeCell ref="C44:F44"/>
    <mergeCell ref="C45:F45"/>
    <mergeCell ref="C37:F37"/>
    <mergeCell ref="C29:F29"/>
    <mergeCell ref="J56:K56"/>
    <mergeCell ref="C50:F50"/>
    <mergeCell ref="J53:K53"/>
    <mergeCell ref="J52:K52"/>
    <mergeCell ref="J57:K57"/>
    <mergeCell ref="J62:K62"/>
    <mergeCell ref="A54:G54"/>
    <mergeCell ref="C43:F43"/>
    <mergeCell ref="C31:F31"/>
    <mergeCell ref="C34:F34"/>
    <mergeCell ref="J58:K58"/>
    <mergeCell ref="J59:K59"/>
    <mergeCell ref="C36:F36"/>
    <mergeCell ref="C41:F41"/>
    <mergeCell ref="J55:K55"/>
    <mergeCell ref="C42:F42"/>
    <mergeCell ref="C39:F39"/>
    <mergeCell ref="C40:F40"/>
    <mergeCell ref="C49:F49"/>
    <mergeCell ref="C35:F35"/>
    <mergeCell ref="C38:F38"/>
  </mergeCells>
  <dataValidations disablePrompts="1" count="5">
    <dataValidation type="list" allowBlank="1" showInputMessage="1" showErrorMessage="1" promptTitle="Order Type" prompt="Select if you want to collect or ship to address" sqref="K11:L11" xr:uid="{00000000-0002-0000-0100-000000000000}">
      <formula1>$Z$2:$Z$3</formula1>
    </dataValidation>
    <dataValidation type="list" allowBlank="1" showInputMessage="1" showErrorMessage="1" sqref="K12:L12" xr:uid="{00000000-0002-0000-0100-000001000000}">
      <formula1>$AB$2:$AB$5</formula1>
    </dataValidation>
    <dataValidation type="list" allowBlank="1" showInputMessage="1" showErrorMessage="1" sqref="C16" xr:uid="{00000000-0002-0000-0100-000002000000}">
      <formula1>$Z$4:$Z$5</formula1>
    </dataValidation>
    <dataValidation type="list" allowBlank="1" showInputMessage="1" showErrorMessage="1" sqref="C13" xr:uid="{00000000-0002-0000-0100-000003000000}">
      <formula1>$AD$2:$AD$5</formula1>
    </dataValidation>
    <dataValidation type="list" allowBlank="1" showInputMessage="1" showErrorMessage="1" promptTitle="Order Month" prompt="Please Select the volume month" sqref="K10:L10" xr:uid="{00000000-0002-0000-0100-000004000000}">
      <formula1>$Y$2:$Y$13</formula1>
    </dataValidation>
  </dataValidations>
  <pageMargins left="0.19685039370078741" right="0.19685039370078741" top="0.19685039370078741" bottom="0.19685039370078741" header="0.31496062992125984" footer="0.31496062992125984"/>
  <pageSetup paperSize="9" orientation="portrait" verticalDpi="597"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odule4.Print1">
                <anchor moveWithCells="1" sizeWithCells="1">
                  <from>
                    <xdr:col>10</xdr:col>
                    <xdr:colOff>106680</xdr:colOff>
                    <xdr:row>3</xdr:row>
                    <xdr:rowOff>0</xdr:rowOff>
                  </from>
                  <to>
                    <xdr:col>11</xdr:col>
                    <xdr:colOff>335280</xdr:colOff>
                    <xdr:row>5</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EV911"/>
  <sheetViews>
    <sheetView topLeftCell="A29" zoomScale="90" zoomScaleNormal="90" workbookViewId="0">
      <selection activeCell="B48" sqref="B48:D49"/>
    </sheetView>
  </sheetViews>
  <sheetFormatPr defaultRowHeight="13.2"/>
  <cols>
    <col min="1" max="1" width="4.6640625" style="106" bestFit="1" customWidth="1"/>
    <col min="2" max="2" width="8.6640625" style="432" bestFit="1" customWidth="1"/>
    <col min="3" max="3" width="11.33203125" style="106" customWidth="1"/>
    <col min="4" max="4" width="69" style="106" bestFit="1" customWidth="1"/>
    <col min="5" max="5" width="6.6640625" style="106" bestFit="1" customWidth="1"/>
    <col min="6" max="6" width="8.44140625" style="106" bestFit="1" customWidth="1"/>
    <col min="7" max="7" width="10.109375" style="106" bestFit="1" customWidth="1"/>
    <col min="8" max="8" width="11" style="434" bestFit="1" customWidth="1"/>
    <col min="9" max="9" width="9.109375" style="434"/>
    <col min="10" max="69" width="9.109375" style="435"/>
  </cols>
  <sheetData>
    <row r="1" spans="1:69" ht="15">
      <c r="A1" s="401" t="s">
        <v>170</v>
      </c>
      <c r="B1" s="430" t="s">
        <v>171</v>
      </c>
      <c r="C1" s="402" t="s">
        <v>172</v>
      </c>
      <c r="D1" s="403"/>
      <c r="E1" s="404" t="s">
        <v>173</v>
      </c>
      <c r="F1" s="405" t="s">
        <v>174</v>
      </c>
      <c r="G1" s="406" t="s">
        <v>175</v>
      </c>
      <c r="H1" s="433" t="s">
        <v>176</v>
      </c>
    </row>
    <row r="2" spans="1:69" ht="15.6" thickBot="1">
      <c r="A2" s="407"/>
      <c r="B2" s="431" t="s">
        <v>88</v>
      </c>
      <c r="C2" s="409" t="s">
        <v>88</v>
      </c>
      <c r="D2" s="410" t="s">
        <v>177</v>
      </c>
      <c r="E2" s="408"/>
      <c r="F2" s="411" t="s">
        <v>178</v>
      </c>
      <c r="G2" s="412" t="s">
        <v>179</v>
      </c>
      <c r="H2" s="436" t="s">
        <v>180</v>
      </c>
    </row>
    <row r="3" spans="1:69" ht="14.4">
      <c r="A3" s="499"/>
      <c r="B3" s="500"/>
      <c r="C3" s="501"/>
      <c r="D3" s="502" t="s">
        <v>2106</v>
      </c>
      <c r="E3" s="503"/>
      <c r="F3" s="503"/>
      <c r="G3" s="504"/>
      <c r="H3" s="505"/>
    </row>
    <row r="4" spans="1:69">
      <c r="A4" s="506" t="s">
        <v>181</v>
      </c>
      <c r="B4" s="429">
        <v>2554</v>
      </c>
      <c r="C4" s="507" t="s">
        <v>2013</v>
      </c>
      <c r="D4" s="429" t="s">
        <v>2065</v>
      </c>
      <c r="E4" s="508" t="s">
        <v>27</v>
      </c>
      <c r="F4" s="508">
        <v>22.95</v>
      </c>
      <c r="G4" s="509">
        <v>222.38</v>
      </c>
      <c r="H4" s="510">
        <v>208.48</v>
      </c>
    </row>
    <row r="5" spans="1:69" s="400" customFormat="1">
      <c r="A5" s="506" t="s">
        <v>181</v>
      </c>
      <c r="B5" s="429">
        <v>2561</v>
      </c>
      <c r="C5" s="507" t="s">
        <v>245</v>
      </c>
      <c r="D5" s="429" t="s">
        <v>246</v>
      </c>
      <c r="E5" s="508" t="s">
        <v>27</v>
      </c>
      <c r="F5" s="508">
        <v>8.3000000000000007</v>
      </c>
      <c r="G5" s="509">
        <v>127.67</v>
      </c>
      <c r="H5" s="510">
        <v>119.69</v>
      </c>
      <c r="I5" s="434"/>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row>
    <row r="6" spans="1:69" s="400" customFormat="1">
      <c r="A6" s="506" t="s">
        <v>181</v>
      </c>
      <c r="B6" s="429">
        <v>6</v>
      </c>
      <c r="C6" s="507" t="s">
        <v>1751</v>
      </c>
      <c r="D6" s="429" t="s">
        <v>182</v>
      </c>
      <c r="E6" s="508" t="s">
        <v>27</v>
      </c>
      <c r="F6" s="508">
        <v>24.95</v>
      </c>
      <c r="G6" s="509">
        <v>356.14</v>
      </c>
      <c r="H6" s="510">
        <v>333.86</v>
      </c>
      <c r="I6" s="434"/>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row>
    <row r="7" spans="1:69" s="400" customFormat="1">
      <c r="A7" s="506" t="s">
        <v>181</v>
      </c>
      <c r="B7" s="429">
        <v>25</v>
      </c>
      <c r="C7" s="507" t="s">
        <v>183</v>
      </c>
      <c r="D7" s="429" t="s">
        <v>184</v>
      </c>
      <c r="E7" s="508" t="s">
        <v>27</v>
      </c>
      <c r="F7" s="508">
        <v>17.5</v>
      </c>
      <c r="G7" s="509">
        <v>249.81</v>
      </c>
      <c r="H7" s="510">
        <v>234.19</v>
      </c>
      <c r="I7" s="434"/>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row>
    <row r="8" spans="1:69" s="400" customFormat="1">
      <c r="A8" s="506" t="s">
        <v>181</v>
      </c>
      <c r="B8" s="429">
        <v>1065</v>
      </c>
      <c r="C8" s="507" t="s">
        <v>1775</v>
      </c>
      <c r="D8" s="429" t="s">
        <v>223</v>
      </c>
      <c r="E8" s="508" t="s">
        <v>27</v>
      </c>
      <c r="F8" s="508">
        <v>24.95</v>
      </c>
      <c r="G8" s="509">
        <v>356.14</v>
      </c>
      <c r="H8" s="510">
        <v>333.86</v>
      </c>
      <c r="I8" s="434"/>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row>
    <row r="9" spans="1:69" s="400" customFormat="1">
      <c r="A9" s="506" t="s">
        <v>181</v>
      </c>
      <c r="B9" s="429">
        <v>1196</v>
      </c>
      <c r="C9" s="507" t="s">
        <v>2083</v>
      </c>
      <c r="D9" s="429" t="s">
        <v>2107</v>
      </c>
      <c r="E9" s="508" t="s">
        <v>27</v>
      </c>
      <c r="F9" s="508">
        <v>28.15</v>
      </c>
      <c r="G9" s="509">
        <v>511.84</v>
      </c>
      <c r="H9" s="510">
        <v>479.82</v>
      </c>
      <c r="I9" s="434"/>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row>
    <row r="10" spans="1:69" s="400" customFormat="1">
      <c r="A10" s="506" t="s">
        <v>181</v>
      </c>
      <c r="B10" s="429">
        <v>2565</v>
      </c>
      <c r="C10" s="507" t="s">
        <v>251</v>
      </c>
      <c r="D10" s="429" t="s">
        <v>252</v>
      </c>
      <c r="E10" s="508" t="s">
        <v>27</v>
      </c>
      <c r="F10" s="508">
        <v>8.3000000000000007</v>
      </c>
      <c r="G10" s="509">
        <v>120.15</v>
      </c>
      <c r="H10" s="510">
        <v>112.64</v>
      </c>
      <c r="I10" s="434"/>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row>
    <row r="11" spans="1:69" s="400" customFormat="1">
      <c r="A11" s="506" t="s">
        <v>181</v>
      </c>
      <c r="B11" s="429">
        <v>2563</v>
      </c>
      <c r="C11" s="507" t="s">
        <v>247</v>
      </c>
      <c r="D11" s="429" t="s">
        <v>248</v>
      </c>
      <c r="E11" s="508" t="s">
        <v>27</v>
      </c>
      <c r="F11" s="508">
        <v>8.3000000000000007</v>
      </c>
      <c r="G11" s="509">
        <v>126.88</v>
      </c>
      <c r="H11" s="510">
        <v>118.94</v>
      </c>
      <c r="I11" s="434"/>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row>
    <row r="12" spans="1:69" s="419" customFormat="1">
      <c r="A12" s="506" t="s">
        <v>181</v>
      </c>
      <c r="B12" s="429">
        <v>2566</v>
      </c>
      <c r="C12" s="507" t="s">
        <v>253</v>
      </c>
      <c r="D12" s="429" t="s">
        <v>254</v>
      </c>
      <c r="E12" s="508" t="s">
        <v>27</v>
      </c>
      <c r="F12" s="508">
        <v>5.95</v>
      </c>
      <c r="G12" s="509">
        <v>85.65</v>
      </c>
      <c r="H12" s="510">
        <v>80.290000000000006</v>
      </c>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438"/>
      <c r="BN12" s="438"/>
      <c r="BO12" s="438"/>
      <c r="BP12" s="438"/>
      <c r="BQ12" s="438"/>
    </row>
    <row r="13" spans="1:69" s="400" customFormat="1">
      <c r="A13" s="506" t="s">
        <v>181</v>
      </c>
      <c r="B13" s="429">
        <v>2564</v>
      </c>
      <c r="C13" s="507" t="s">
        <v>249</v>
      </c>
      <c r="D13" s="429" t="s">
        <v>250</v>
      </c>
      <c r="E13" s="508" t="s">
        <v>27</v>
      </c>
      <c r="F13" s="508">
        <v>8.3000000000000007</v>
      </c>
      <c r="G13" s="509">
        <v>120.15</v>
      </c>
      <c r="H13" s="510">
        <v>112.64</v>
      </c>
      <c r="I13" s="434"/>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row>
    <row r="14" spans="1:69" s="400" customFormat="1">
      <c r="A14" s="506" t="s">
        <v>181</v>
      </c>
      <c r="B14" s="429">
        <v>2562</v>
      </c>
      <c r="C14" s="507" t="s">
        <v>1906</v>
      </c>
      <c r="D14" s="429" t="s">
        <v>1907</v>
      </c>
      <c r="E14" s="508" t="s">
        <v>27</v>
      </c>
      <c r="F14" s="508">
        <v>8.3000000000000007</v>
      </c>
      <c r="G14" s="509">
        <v>126.88</v>
      </c>
      <c r="H14" s="510">
        <v>118.94</v>
      </c>
      <c r="I14" s="434"/>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row>
    <row r="15" spans="1:69" s="400" customFormat="1">
      <c r="A15" s="506" t="s">
        <v>181</v>
      </c>
      <c r="B15" s="429">
        <v>267</v>
      </c>
      <c r="C15" s="507" t="s">
        <v>2056</v>
      </c>
      <c r="D15" s="429" t="s">
        <v>2057</v>
      </c>
      <c r="E15" s="508" t="s">
        <v>27</v>
      </c>
      <c r="F15" s="508">
        <v>0</v>
      </c>
      <c r="G15" s="509">
        <v>443.91</v>
      </c>
      <c r="H15" s="510">
        <v>416.17</v>
      </c>
      <c r="I15" s="434"/>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row>
    <row r="16" spans="1:69">
      <c r="A16" s="506" t="s">
        <v>181</v>
      </c>
      <c r="B16" s="429">
        <v>104</v>
      </c>
      <c r="C16" s="507" t="s">
        <v>191</v>
      </c>
      <c r="D16" s="429" t="s">
        <v>192</v>
      </c>
      <c r="E16" s="508" t="s">
        <v>27</v>
      </c>
      <c r="F16" s="508">
        <v>20.5</v>
      </c>
      <c r="G16" s="509">
        <v>275.38</v>
      </c>
      <c r="H16" s="510">
        <v>258.16000000000003</v>
      </c>
    </row>
    <row r="17" spans="1:8">
      <c r="A17" s="506" t="s">
        <v>181</v>
      </c>
      <c r="B17" s="429">
        <v>125</v>
      </c>
      <c r="C17" s="507" t="s">
        <v>195</v>
      </c>
      <c r="D17" s="429" t="s">
        <v>196</v>
      </c>
      <c r="E17" s="508" t="s">
        <v>27</v>
      </c>
      <c r="F17" s="508">
        <v>0</v>
      </c>
      <c r="G17" s="509">
        <v>212.43</v>
      </c>
      <c r="H17" s="510">
        <v>199.14</v>
      </c>
    </row>
    <row r="18" spans="1:8">
      <c r="A18" s="506" t="s">
        <v>181</v>
      </c>
      <c r="B18" s="429">
        <v>1466</v>
      </c>
      <c r="C18" s="507" t="s">
        <v>1742</v>
      </c>
      <c r="D18" s="429" t="s">
        <v>2108</v>
      </c>
      <c r="E18" s="508" t="s">
        <v>27</v>
      </c>
      <c r="F18" s="508">
        <v>12.5</v>
      </c>
      <c r="G18" s="509">
        <v>203.84</v>
      </c>
      <c r="H18" s="510">
        <v>171.8</v>
      </c>
    </row>
    <row r="19" spans="1:8">
      <c r="A19" s="506" t="s">
        <v>181</v>
      </c>
      <c r="B19" s="429">
        <v>1467</v>
      </c>
      <c r="C19" s="507" t="s">
        <v>1744</v>
      </c>
      <c r="D19" s="429" t="s">
        <v>2109</v>
      </c>
      <c r="E19" s="508" t="s">
        <v>27</v>
      </c>
      <c r="F19" s="508">
        <v>8</v>
      </c>
      <c r="G19" s="509">
        <v>123.13</v>
      </c>
      <c r="H19" s="510">
        <v>97.08</v>
      </c>
    </row>
    <row r="20" spans="1:8">
      <c r="A20" s="506" t="s">
        <v>181</v>
      </c>
      <c r="B20" s="429">
        <v>3114</v>
      </c>
      <c r="C20" s="507" t="s">
        <v>258</v>
      </c>
      <c r="D20" s="429" t="s">
        <v>259</v>
      </c>
      <c r="E20" s="508" t="s">
        <v>27</v>
      </c>
      <c r="F20" s="508">
        <v>9</v>
      </c>
      <c r="G20" s="509">
        <v>155.66</v>
      </c>
      <c r="H20" s="510">
        <v>145.93</v>
      </c>
    </row>
    <row r="21" spans="1:8">
      <c r="A21" s="506" t="s">
        <v>181</v>
      </c>
      <c r="B21" s="429">
        <v>141</v>
      </c>
      <c r="C21" s="507" t="s">
        <v>199</v>
      </c>
      <c r="D21" s="429" t="s">
        <v>200</v>
      </c>
      <c r="E21" s="508" t="s">
        <v>27</v>
      </c>
      <c r="F21" s="508">
        <v>23.95</v>
      </c>
      <c r="G21" s="509">
        <v>356.62</v>
      </c>
      <c r="H21" s="510">
        <v>334.32</v>
      </c>
    </row>
    <row r="22" spans="1:8">
      <c r="A22" s="506" t="s">
        <v>181</v>
      </c>
      <c r="B22" s="429">
        <v>142</v>
      </c>
      <c r="C22" s="507" t="s">
        <v>201</v>
      </c>
      <c r="D22" s="429" t="s">
        <v>2055</v>
      </c>
      <c r="E22" s="508" t="s">
        <v>27</v>
      </c>
      <c r="F22" s="508">
        <v>23.95</v>
      </c>
      <c r="G22" s="509">
        <v>356.62</v>
      </c>
      <c r="H22" s="510">
        <v>334.32</v>
      </c>
    </row>
    <row r="23" spans="1:8">
      <c r="A23" s="506" t="s">
        <v>181</v>
      </c>
      <c r="B23" s="429">
        <v>143</v>
      </c>
      <c r="C23" s="507" t="s">
        <v>203</v>
      </c>
      <c r="D23" s="429" t="s">
        <v>204</v>
      </c>
      <c r="E23" s="508" t="s">
        <v>27</v>
      </c>
      <c r="F23" s="508">
        <v>23.95</v>
      </c>
      <c r="G23" s="509">
        <v>356.62</v>
      </c>
      <c r="H23" s="510">
        <v>334.32</v>
      </c>
    </row>
    <row r="24" spans="1:8" ht="15.6" thickBot="1">
      <c r="A24" s="442" t="s">
        <v>181</v>
      </c>
      <c r="B24" s="516">
        <v>5001</v>
      </c>
      <c r="C24" s="517" t="s">
        <v>1787</v>
      </c>
      <c r="D24" s="443" t="s">
        <v>1788</v>
      </c>
      <c r="E24" s="444" t="s">
        <v>11</v>
      </c>
      <c r="F24" s="445">
        <v>0</v>
      </c>
      <c r="G24" s="399">
        <v>13.33</v>
      </c>
      <c r="H24" s="399">
        <v>0</v>
      </c>
    </row>
    <row r="25" spans="1:8" ht="15" thickBot="1">
      <c r="A25" s="490" t="s">
        <v>181</v>
      </c>
      <c r="B25" s="490" t="s">
        <v>2105</v>
      </c>
      <c r="C25" s="490" t="s">
        <v>2104</v>
      </c>
      <c r="D25" s="511" t="s">
        <v>2103</v>
      </c>
      <c r="E25" s="491" t="s">
        <v>27</v>
      </c>
      <c r="F25" s="512">
        <v>30.55</v>
      </c>
      <c r="G25" s="512">
        <v>568.77</v>
      </c>
      <c r="H25" s="512">
        <v>533.21</v>
      </c>
    </row>
    <row r="26" spans="1:8" ht="15">
      <c r="A26" s="442" t="s">
        <v>181</v>
      </c>
      <c r="B26" s="516">
        <v>7698</v>
      </c>
      <c r="C26" s="517">
        <v>7698</v>
      </c>
      <c r="D26" s="443" t="s">
        <v>1799</v>
      </c>
      <c r="E26" s="444" t="s">
        <v>11</v>
      </c>
      <c r="F26" s="445">
        <v>0</v>
      </c>
      <c r="G26" s="399">
        <v>113.26</v>
      </c>
      <c r="H26" s="399">
        <v>0</v>
      </c>
    </row>
    <row r="27" spans="1:8" ht="15">
      <c r="A27" s="442" t="s">
        <v>181</v>
      </c>
      <c r="B27" s="516">
        <v>8782</v>
      </c>
      <c r="C27" s="517" t="s">
        <v>320</v>
      </c>
      <c r="D27" s="443" t="s">
        <v>1815</v>
      </c>
      <c r="E27" s="444" t="s">
        <v>12</v>
      </c>
      <c r="F27" s="445">
        <v>0.47</v>
      </c>
      <c r="G27" s="399">
        <v>27.283499999999997</v>
      </c>
      <c r="H27" s="399">
        <v>25.574249999999999</v>
      </c>
    </row>
    <row r="28" spans="1:8">
      <c r="A28" s="506" t="s">
        <v>181</v>
      </c>
      <c r="B28" s="429">
        <v>144</v>
      </c>
      <c r="C28" s="507" t="s">
        <v>205</v>
      </c>
      <c r="D28" s="429" t="s">
        <v>206</v>
      </c>
      <c r="E28" s="508" t="s">
        <v>27</v>
      </c>
      <c r="F28" s="508">
        <v>23.95</v>
      </c>
      <c r="G28" s="509">
        <v>356.62</v>
      </c>
      <c r="H28" s="510">
        <v>334.32</v>
      </c>
    </row>
    <row r="29" spans="1:8">
      <c r="A29" s="506" t="s">
        <v>181</v>
      </c>
      <c r="B29" s="429">
        <v>146</v>
      </c>
      <c r="C29" s="507" t="s">
        <v>207</v>
      </c>
      <c r="D29" s="429" t="s">
        <v>208</v>
      </c>
      <c r="E29" s="508" t="s">
        <v>27</v>
      </c>
      <c r="F29" s="508">
        <v>23.95</v>
      </c>
      <c r="G29" s="509">
        <v>356.62</v>
      </c>
      <c r="H29" s="510">
        <v>334.32</v>
      </c>
    </row>
    <row r="30" spans="1:8">
      <c r="A30" s="506" t="s">
        <v>181</v>
      </c>
      <c r="B30" s="429" t="s">
        <v>2098</v>
      </c>
      <c r="C30" s="507" t="s">
        <v>2099</v>
      </c>
      <c r="D30" s="429" t="s">
        <v>2110</v>
      </c>
      <c r="E30" s="508" t="s">
        <v>27</v>
      </c>
      <c r="F30" s="508">
        <v>32.75</v>
      </c>
      <c r="G30" s="509">
        <v>452.82</v>
      </c>
      <c r="H30" s="510">
        <v>424.5</v>
      </c>
    </row>
    <row r="31" spans="1:8">
      <c r="A31" s="506" t="s">
        <v>181</v>
      </c>
      <c r="B31" s="429">
        <v>1171</v>
      </c>
      <c r="C31" s="507" t="s">
        <v>2021</v>
      </c>
      <c r="D31" s="429" t="s">
        <v>2062</v>
      </c>
      <c r="E31" s="508" t="s">
        <v>27</v>
      </c>
      <c r="F31" s="508">
        <v>23.95</v>
      </c>
      <c r="G31" s="509">
        <v>356.62</v>
      </c>
      <c r="H31" s="510">
        <v>334.32</v>
      </c>
    </row>
    <row r="32" spans="1:8">
      <c r="A32" s="506" t="s">
        <v>181</v>
      </c>
      <c r="B32" s="429">
        <v>1508</v>
      </c>
      <c r="C32" s="507" t="s">
        <v>1776</v>
      </c>
      <c r="D32" s="429" t="s">
        <v>234</v>
      </c>
      <c r="E32" s="508" t="s">
        <v>27</v>
      </c>
      <c r="F32" s="508">
        <v>1.31</v>
      </c>
      <c r="G32" s="509">
        <v>19.52</v>
      </c>
      <c r="H32" s="510">
        <v>18.3</v>
      </c>
    </row>
    <row r="33" spans="1:69">
      <c r="A33" s="506" t="s">
        <v>181</v>
      </c>
      <c r="B33" s="429">
        <v>1922</v>
      </c>
      <c r="C33" s="507" t="s">
        <v>2015</v>
      </c>
      <c r="D33" s="429" t="s">
        <v>2063</v>
      </c>
      <c r="E33" s="508" t="s">
        <v>27</v>
      </c>
      <c r="F33" s="508">
        <v>32.75</v>
      </c>
      <c r="G33" s="509">
        <v>452.82</v>
      </c>
      <c r="H33" s="510">
        <v>424.5</v>
      </c>
    </row>
    <row r="34" spans="1:69">
      <c r="A34" s="506" t="s">
        <v>181</v>
      </c>
      <c r="B34" s="429">
        <v>2100</v>
      </c>
      <c r="C34" s="507" t="s">
        <v>2012</v>
      </c>
      <c r="D34" s="429" t="s">
        <v>2111</v>
      </c>
      <c r="E34" s="508" t="s">
        <v>27</v>
      </c>
      <c r="F34" s="508" t="e">
        <v>#N/A</v>
      </c>
      <c r="G34" s="509">
        <v>356.62</v>
      </c>
      <c r="H34" s="510">
        <v>334.32</v>
      </c>
    </row>
    <row r="35" spans="1:69">
      <c r="A35" s="506" t="s">
        <v>181</v>
      </c>
      <c r="B35" s="429">
        <v>2789</v>
      </c>
      <c r="C35" s="507" t="s">
        <v>1741</v>
      </c>
      <c r="D35" s="429" t="s">
        <v>1779</v>
      </c>
      <c r="E35" s="508" t="s">
        <v>27</v>
      </c>
      <c r="F35" s="508">
        <v>23.95</v>
      </c>
      <c r="G35" s="509">
        <v>356.62</v>
      </c>
      <c r="H35" s="510">
        <v>334.32</v>
      </c>
    </row>
    <row r="36" spans="1:69" s="389" customFormat="1" ht="13.8">
      <c r="A36" s="506" t="s">
        <v>181</v>
      </c>
      <c r="B36" s="429">
        <v>2790</v>
      </c>
      <c r="C36" s="507" t="s">
        <v>1698</v>
      </c>
      <c r="D36" s="429" t="s">
        <v>1780</v>
      </c>
      <c r="E36" s="508" t="s">
        <v>27</v>
      </c>
      <c r="F36" s="508">
        <v>23.95</v>
      </c>
      <c r="G36" s="509">
        <v>356.62</v>
      </c>
      <c r="H36" s="510">
        <v>334.32</v>
      </c>
      <c r="I36" s="439"/>
      <c r="J36" s="435"/>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row>
    <row r="37" spans="1:69">
      <c r="A37" s="506" t="s">
        <v>181</v>
      </c>
      <c r="B37" s="429">
        <v>3118</v>
      </c>
      <c r="C37" s="507" t="s">
        <v>1781</v>
      </c>
      <c r="D37" s="429" t="s">
        <v>260</v>
      </c>
      <c r="E37" s="508" t="s">
        <v>27</v>
      </c>
      <c r="F37" s="508">
        <v>26.35</v>
      </c>
      <c r="G37" s="509">
        <v>392.41</v>
      </c>
      <c r="H37" s="510">
        <v>367.76</v>
      </c>
    </row>
    <row r="38" spans="1:69">
      <c r="A38" s="506" t="s">
        <v>181</v>
      </c>
      <c r="B38" s="429">
        <v>4462</v>
      </c>
      <c r="C38" s="507" t="s">
        <v>2053</v>
      </c>
      <c r="D38" s="429" t="s">
        <v>2054</v>
      </c>
      <c r="E38" s="508" t="s">
        <v>27</v>
      </c>
      <c r="F38" s="508">
        <v>23.95</v>
      </c>
      <c r="G38" s="509">
        <v>356.62</v>
      </c>
      <c r="H38" s="510">
        <v>334.32</v>
      </c>
    </row>
    <row r="39" spans="1:69">
      <c r="A39" s="506" t="s">
        <v>181</v>
      </c>
      <c r="B39" s="429">
        <v>4463</v>
      </c>
      <c r="C39" s="507" t="s">
        <v>2090</v>
      </c>
      <c r="D39" s="429" t="s">
        <v>2112</v>
      </c>
      <c r="E39" s="508" t="s">
        <v>27</v>
      </c>
      <c r="F39" s="508">
        <v>23.95</v>
      </c>
      <c r="G39" s="509">
        <v>356.62</v>
      </c>
      <c r="H39" s="510">
        <v>334.32</v>
      </c>
    </row>
    <row r="40" spans="1:69" s="106" customFormat="1">
      <c r="A40" s="506" t="s">
        <v>181</v>
      </c>
      <c r="B40" s="429">
        <v>4464</v>
      </c>
      <c r="C40" s="507" t="s">
        <v>2068</v>
      </c>
      <c r="D40" s="429" t="s">
        <v>2069</v>
      </c>
      <c r="E40" s="508" t="s">
        <v>27</v>
      </c>
      <c r="F40" s="508">
        <v>23.95</v>
      </c>
      <c r="G40" s="509">
        <v>356.62</v>
      </c>
      <c r="H40" s="510">
        <v>334.32</v>
      </c>
      <c r="I40" s="434"/>
      <c r="J40" s="435"/>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row>
    <row r="41" spans="1:69">
      <c r="A41" s="506" t="s">
        <v>181</v>
      </c>
      <c r="B41" s="429">
        <v>4465</v>
      </c>
      <c r="C41" s="507" t="s">
        <v>2070</v>
      </c>
      <c r="D41" s="429" t="s">
        <v>2071</v>
      </c>
      <c r="E41" s="508" t="s">
        <v>27</v>
      </c>
      <c r="F41" s="508">
        <v>23.95</v>
      </c>
      <c r="G41" s="509">
        <v>356.62</v>
      </c>
      <c r="H41" s="510">
        <v>334.32</v>
      </c>
    </row>
    <row r="42" spans="1:69">
      <c r="A42" s="506" t="s">
        <v>181</v>
      </c>
      <c r="B42" s="429">
        <v>4466</v>
      </c>
      <c r="C42" s="507" t="s">
        <v>2094</v>
      </c>
      <c r="D42" s="429" t="s">
        <v>2113</v>
      </c>
      <c r="E42" s="508" t="s">
        <v>27</v>
      </c>
      <c r="F42" s="508">
        <v>23.95</v>
      </c>
      <c r="G42" s="509">
        <v>356.62</v>
      </c>
      <c r="H42" s="510">
        <v>334.32</v>
      </c>
    </row>
    <row r="43" spans="1:69">
      <c r="A43" s="506" t="s">
        <v>181</v>
      </c>
      <c r="B43" s="429">
        <v>4467</v>
      </c>
      <c r="C43" s="507" t="s">
        <v>2093</v>
      </c>
      <c r="D43" s="429" t="s">
        <v>2092</v>
      </c>
      <c r="E43" s="508" t="s">
        <v>27</v>
      </c>
      <c r="F43" s="508">
        <v>23.95</v>
      </c>
      <c r="G43" s="509">
        <v>356.62</v>
      </c>
      <c r="H43" s="510">
        <v>334.32</v>
      </c>
    </row>
    <row r="44" spans="1:69">
      <c r="A44" s="506" t="s">
        <v>181</v>
      </c>
      <c r="B44" s="429">
        <v>4468</v>
      </c>
      <c r="C44" s="507" t="s">
        <v>2101</v>
      </c>
      <c r="D44" s="429" t="s">
        <v>2114</v>
      </c>
      <c r="E44" s="508" t="s">
        <v>27</v>
      </c>
      <c r="F44" s="508">
        <v>23.95</v>
      </c>
      <c r="G44" s="509">
        <v>356.62</v>
      </c>
      <c r="H44" s="510">
        <v>334.32</v>
      </c>
    </row>
    <row r="45" spans="1:69">
      <c r="A45" s="506" t="s">
        <v>181</v>
      </c>
      <c r="B45" s="429">
        <v>4469</v>
      </c>
      <c r="C45" s="507" t="s">
        <v>2115</v>
      </c>
      <c r="D45" s="429" t="s">
        <v>2116</v>
      </c>
      <c r="E45" s="508" t="s">
        <v>27</v>
      </c>
      <c r="F45" s="508" t="e">
        <v>#N/A</v>
      </c>
      <c r="G45" s="509">
        <v>356.62</v>
      </c>
      <c r="H45" s="510">
        <v>334.32</v>
      </c>
    </row>
    <row r="46" spans="1:69">
      <c r="A46" s="506" t="s">
        <v>181</v>
      </c>
      <c r="B46" s="429">
        <v>4470</v>
      </c>
      <c r="C46" s="507" t="s">
        <v>2072</v>
      </c>
      <c r="D46" s="429" t="s">
        <v>2073</v>
      </c>
      <c r="E46" s="508" t="s">
        <v>27</v>
      </c>
      <c r="F46" s="508">
        <v>23.95</v>
      </c>
      <c r="G46" s="509">
        <v>356.62</v>
      </c>
      <c r="H46" s="510">
        <v>334.32</v>
      </c>
    </row>
    <row r="47" spans="1:69">
      <c r="A47" s="506" t="s">
        <v>181</v>
      </c>
      <c r="B47" s="429">
        <v>4471</v>
      </c>
      <c r="C47" s="507" t="s">
        <v>2074</v>
      </c>
      <c r="D47" s="429" t="s">
        <v>2075</v>
      </c>
      <c r="E47" s="508" t="s">
        <v>27</v>
      </c>
      <c r="F47" s="508">
        <v>23.95</v>
      </c>
      <c r="G47" s="509">
        <v>356.62</v>
      </c>
      <c r="H47" s="510">
        <v>334.32</v>
      </c>
    </row>
    <row r="48" spans="1:69">
      <c r="A48" s="605" t="s">
        <v>181</v>
      </c>
      <c r="B48" s="429">
        <v>4469</v>
      </c>
      <c r="C48" s="518" t="s">
        <v>2115</v>
      </c>
      <c r="D48" s="606" t="s">
        <v>2312</v>
      </c>
      <c r="E48" s="519" t="s">
        <v>27</v>
      </c>
      <c r="F48" s="508">
        <v>23.95</v>
      </c>
      <c r="G48" s="520">
        <v>356.62</v>
      </c>
      <c r="H48" s="521">
        <v>334.32</v>
      </c>
    </row>
    <row r="49" spans="1:69">
      <c r="A49" s="607" t="s">
        <v>181</v>
      </c>
      <c r="B49" s="608" t="s">
        <v>2119</v>
      </c>
      <c r="C49" s="609" t="s">
        <v>2120</v>
      </c>
      <c r="D49" s="608" t="s">
        <v>2313</v>
      </c>
      <c r="E49" s="610" t="s">
        <v>27</v>
      </c>
      <c r="F49" s="508">
        <v>37.5</v>
      </c>
      <c r="G49" s="611">
        <v>587.13</v>
      </c>
      <c r="H49" s="612">
        <v>550.44000000000005</v>
      </c>
    </row>
    <row r="50" spans="1:69">
      <c r="A50" s="506" t="s">
        <v>181</v>
      </c>
      <c r="B50" s="429" t="s">
        <v>2096</v>
      </c>
      <c r="C50" s="507" t="s">
        <v>2117</v>
      </c>
      <c r="D50" s="429" t="s">
        <v>2118</v>
      </c>
      <c r="E50" s="508" t="s">
        <v>27</v>
      </c>
      <c r="F50" s="508">
        <v>37.5</v>
      </c>
      <c r="G50" s="509">
        <v>587.13</v>
      </c>
      <c r="H50" s="510">
        <v>550.44000000000005</v>
      </c>
    </row>
    <row r="51" spans="1:69">
      <c r="A51" s="506" t="s">
        <v>181</v>
      </c>
      <c r="B51" s="429" t="s">
        <v>2119</v>
      </c>
      <c r="C51" s="507" t="s">
        <v>2120</v>
      </c>
      <c r="D51" s="429" t="s">
        <v>2121</v>
      </c>
      <c r="E51" s="508" t="s">
        <v>27</v>
      </c>
      <c r="F51" s="508" t="e">
        <v>#N/A</v>
      </c>
      <c r="G51" s="509">
        <v>587.13</v>
      </c>
      <c r="H51" s="510">
        <v>550.44000000000005</v>
      </c>
    </row>
    <row r="52" spans="1:69">
      <c r="A52" s="506" t="s">
        <v>181</v>
      </c>
      <c r="B52" s="429">
        <v>1660</v>
      </c>
      <c r="C52" s="507" t="s">
        <v>2086</v>
      </c>
      <c r="D52" s="429" t="s">
        <v>2122</v>
      </c>
      <c r="E52" s="508" t="s">
        <v>27</v>
      </c>
      <c r="F52" s="508">
        <v>34</v>
      </c>
      <c r="G52" s="509">
        <v>528.04</v>
      </c>
      <c r="H52" s="510">
        <v>495.03</v>
      </c>
    </row>
    <row r="53" spans="1:69">
      <c r="A53" s="506" t="s">
        <v>181</v>
      </c>
      <c r="B53" s="429">
        <v>1432</v>
      </c>
      <c r="C53" s="507" t="s">
        <v>2123</v>
      </c>
      <c r="D53" s="429" t="s">
        <v>2124</v>
      </c>
      <c r="E53" s="508" t="s">
        <v>27</v>
      </c>
      <c r="F53" s="508">
        <v>35.25</v>
      </c>
      <c r="G53" s="509">
        <v>443.91</v>
      </c>
      <c r="H53" s="510">
        <v>416.16</v>
      </c>
    </row>
    <row r="54" spans="1:69">
      <c r="A54" s="506" t="s">
        <v>181</v>
      </c>
      <c r="B54" s="429">
        <v>2669</v>
      </c>
      <c r="C54" s="507" t="s">
        <v>1777</v>
      </c>
      <c r="D54" s="429" t="s">
        <v>256</v>
      </c>
      <c r="E54" s="508" t="s">
        <v>27</v>
      </c>
      <c r="F54" s="508">
        <v>14</v>
      </c>
      <c r="G54" s="509">
        <v>165.86</v>
      </c>
      <c r="H54" s="510">
        <v>155.5</v>
      </c>
    </row>
    <row r="55" spans="1:69">
      <c r="A55" s="506" t="s">
        <v>181</v>
      </c>
      <c r="B55" s="429">
        <v>2670</v>
      </c>
      <c r="C55" s="507" t="s">
        <v>1778</v>
      </c>
      <c r="D55" s="429" t="s">
        <v>257</v>
      </c>
      <c r="E55" s="508" t="s">
        <v>27</v>
      </c>
      <c r="F55" s="508">
        <v>14</v>
      </c>
      <c r="G55" s="509">
        <v>165.86</v>
      </c>
      <c r="H55" s="510">
        <v>155.5</v>
      </c>
    </row>
    <row r="56" spans="1:69">
      <c r="A56" s="506" t="s">
        <v>181</v>
      </c>
      <c r="B56" s="429">
        <v>105</v>
      </c>
      <c r="C56" s="507" t="s">
        <v>1752</v>
      </c>
      <c r="D56" s="429" t="s">
        <v>193</v>
      </c>
      <c r="E56" s="508" t="s">
        <v>27</v>
      </c>
      <c r="F56" s="508">
        <v>19.95</v>
      </c>
      <c r="G56" s="509">
        <v>242.1</v>
      </c>
      <c r="H56" s="510">
        <v>226.97</v>
      </c>
    </row>
    <row r="57" spans="1:69" s="359" customFormat="1">
      <c r="A57" s="506" t="s">
        <v>181</v>
      </c>
      <c r="B57" s="429">
        <v>106</v>
      </c>
      <c r="C57" s="507" t="s">
        <v>1753</v>
      </c>
      <c r="D57" s="429" t="s">
        <v>194</v>
      </c>
      <c r="E57" s="508" t="s">
        <v>27</v>
      </c>
      <c r="F57" s="508">
        <v>34.950000000000003</v>
      </c>
      <c r="G57" s="509">
        <v>426.11</v>
      </c>
      <c r="H57" s="510">
        <v>399.47</v>
      </c>
      <c r="I57" s="434"/>
      <c r="J57" s="435"/>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row>
    <row r="58" spans="1:69" s="359" customFormat="1">
      <c r="A58" s="506" t="s">
        <v>181</v>
      </c>
      <c r="B58" s="429">
        <v>255</v>
      </c>
      <c r="C58" s="507" t="s">
        <v>1755</v>
      </c>
      <c r="D58" s="429" t="s">
        <v>212</v>
      </c>
      <c r="E58" s="508" t="s">
        <v>27</v>
      </c>
      <c r="F58" s="508">
        <v>19.95</v>
      </c>
      <c r="G58" s="509">
        <v>242.1</v>
      </c>
      <c r="H58" s="510">
        <v>226.97</v>
      </c>
      <c r="I58" s="434"/>
      <c r="J58" s="435"/>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row>
    <row r="59" spans="1:69" s="359" customFormat="1">
      <c r="A59" s="506" t="s">
        <v>181</v>
      </c>
      <c r="B59" s="429">
        <v>256</v>
      </c>
      <c r="C59" s="507" t="s">
        <v>1756</v>
      </c>
      <c r="D59" s="429" t="s">
        <v>213</v>
      </c>
      <c r="E59" s="508" t="s">
        <v>27</v>
      </c>
      <c r="F59" s="508">
        <v>19.95</v>
      </c>
      <c r="G59" s="509">
        <v>242.1</v>
      </c>
      <c r="H59" s="510">
        <v>226.97</v>
      </c>
      <c r="I59" s="434"/>
      <c r="J59" s="435"/>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row>
    <row r="60" spans="1:69" s="359" customFormat="1">
      <c r="A60" s="506" t="s">
        <v>181</v>
      </c>
      <c r="B60" s="429">
        <v>257</v>
      </c>
      <c r="C60" s="507" t="s">
        <v>1757</v>
      </c>
      <c r="D60" s="429" t="s">
        <v>214</v>
      </c>
      <c r="E60" s="508" t="s">
        <v>27</v>
      </c>
      <c r="F60" s="508">
        <v>19.95</v>
      </c>
      <c r="G60" s="509">
        <v>242.1</v>
      </c>
      <c r="H60" s="510">
        <v>226.97</v>
      </c>
      <c r="I60" s="434"/>
      <c r="J60" s="435"/>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c r="BI60" s="438"/>
      <c r="BJ60" s="438"/>
      <c r="BK60" s="438"/>
      <c r="BL60" s="438"/>
      <c r="BM60" s="438"/>
      <c r="BN60" s="438"/>
      <c r="BO60" s="438"/>
      <c r="BP60" s="438"/>
      <c r="BQ60" s="438"/>
    </row>
    <row r="61" spans="1:69" s="359" customFormat="1">
      <c r="A61" s="506" t="s">
        <v>181</v>
      </c>
      <c r="B61" s="429">
        <v>765</v>
      </c>
      <c r="C61" s="507" t="s">
        <v>1758</v>
      </c>
      <c r="D61" s="429" t="s">
        <v>1671</v>
      </c>
      <c r="E61" s="508" t="s">
        <v>27</v>
      </c>
      <c r="F61" s="508">
        <v>16.75</v>
      </c>
      <c r="G61" s="509">
        <v>234.06</v>
      </c>
      <c r="H61" s="510">
        <v>219.43</v>
      </c>
      <c r="I61" s="434"/>
      <c r="J61" s="435"/>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row>
    <row r="62" spans="1:69">
      <c r="A62" s="506" t="s">
        <v>181</v>
      </c>
      <c r="B62" s="429">
        <v>766</v>
      </c>
      <c r="C62" s="507" t="s">
        <v>1759</v>
      </c>
      <c r="D62" s="429" t="s">
        <v>1672</v>
      </c>
      <c r="E62" s="508" t="s">
        <v>27</v>
      </c>
      <c r="F62" s="508">
        <v>16.75</v>
      </c>
      <c r="G62" s="509">
        <v>234.06</v>
      </c>
      <c r="H62" s="510">
        <v>219.43</v>
      </c>
    </row>
    <row r="63" spans="1:69">
      <c r="A63" s="506" t="s">
        <v>181</v>
      </c>
      <c r="B63" s="429">
        <v>771</v>
      </c>
      <c r="C63" s="507" t="s">
        <v>1764</v>
      </c>
      <c r="D63" s="429" t="s">
        <v>1677</v>
      </c>
      <c r="E63" s="508" t="s">
        <v>27</v>
      </c>
      <c r="F63" s="508">
        <v>26.35</v>
      </c>
      <c r="G63" s="509">
        <v>368.23</v>
      </c>
      <c r="H63" s="510">
        <v>345.19</v>
      </c>
    </row>
    <row r="64" spans="1:69">
      <c r="A64" s="506" t="s">
        <v>181</v>
      </c>
      <c r="B64" s="429">
        <v>770</v>
      </c>
      <c r="C64" s="507" t="s">
        <v>1763</v>
      </c>
      <c r="D64" s="429" t="s">
        <v>1676</v>
      </c>
      <c r="E64" s="508" t="s">
        <v>27</v>
      </c>
      <c r="F64" s="508">
        <v>26.35</v>
      </c>
      <c r="G64" s="509">
        <v>368.23</v>
      </c>
      <c r="H64" s="510">
        <v>345.19</v>
      </c>
    </row>
    <row r="65" spans="1:69">
      <c r="A65" s="506" t="s">
        <v>181</v>
      </c>
      <c r="B65" s="429">
        <v>774</v>
      </c>
      <c r="C65" s="507" t="s">
        <v>1767</v>
      </c>
      <c r="D65" s="429" t="s">
        <v>1680</v>
      </c>
      <c r="E65" s="508" t="s">
        <v>27</v>
      </c>
      <c r="F65" s="508">
        <v>28.4</v>
      </c>
      <c r="G65" s="509">
        <v>396.88</v>
      </c>
      <c r="H65" s="510">
        <v>372.03</v>
      </c>
    </row>
    <row r="66" spans="1:69">
      <c r="A66" s="506" t="s">
        <v>181</v>
      </c>
      <c r="B66" s="429">
        <v>827</v>
      </c>
      <c r="C66" s="507" t="s">
        <v>1768</v>
      </c>
      <c r="D66" s="429" t="s">
        <v>2058</v>
      </c>
      <c r="E66" s="508" t="s">
        <v>27</v>
      </c>
      <c r="F66" s="508">
        <v>32.65</v>
      </c>
      <c r="G66" s="509">
        <v>456.39</v>
      </c>
      <c r="H66" s="510">
        <v>427.86</v>
      </c>
    </row>
    <row r="67" spans="1:69">
      <c r="A67" s="506" t="s">
        <v>181</v>
      </c>
      <c r="B67" s="429">
        <v>773</v>
      </c>
      <c r="C67" s="507" t="s">
        <v>1766</v>
      </c>
      <c r="D67" s="429" t="s">
        <v>1679</v>
      </c>
      <c r="E67" s="508" t="s">
        <v>27</v>
      </c>
      <c r="F67" s="508">
        <v>14.2</v>
      </c>
      <c r="G67" s="509">
        <v>198.44</v>
      </c>
      <c r="H67" s="510">
        <v>186.04</v>
      </c>
    </row>
    <row r="68" spans="1:69">
      <c r="A68" s="506" t="s">
        <v>181</v>
      </c>
      <c r="B68" s="429">
        <v>769</v>
      </c>
      <c r="C68" s="507" t="s">
        <v>1762</v>
      </c>
      <c r="D68" s="429" t="s">
        <v>1675</v>
      </c>
      <c r="E68" s="508" t="s">
        <v>27</v>
      </c>
      <c r="F68" s="508">
        <v>28.4</v>
      </c>
      <c r="G68" s="509">
        <v>396.88</v>
      </c>
      <c r="H68" s="510">
        <v>372.03</v>
      </c>
    </row>
    <row r="69" spans="1:69">
      <c r="A69" s="506" t="s">
        <v>181</v>
      </c>
      <c r="B69" s="429">
        <v>830</v>
      </c>
      <c r="C69" s="507" t="s">
        <v>1771</v>
      </c>
      <c r="D69" s="429" t="s">
        <v>2061</v>
      </c>
      <c r="E69" s="508" t="s">
        <v>27</v>
      </c>
      <c r="F69" s="508">
        <v>32.65</v>
      </c>
      <c r="G69" s="509">
        <v>456.39</v>
      </c>
      <c r="H69" s="510">
        <v>427.86</v>
      </c>
    </row>
    <row r="70" spans="1:69">
      <c r="A70" s="506" t="s">
        <v>181</v>
      </c>
      <c r="B70" s="429">
        <v>772</v>
      </c>
      <c r="C70" s="507" t="s">
        <v>1765</v>
      </c>
      <c r="D70" s="429" t="s">
        <v>1678</v>
      </c>
      <c r="E70" s="508" t="s">
        <v>27</v>
      </c>
      <c r="F70" s="508">
        <v>13.1</v>
      </c>
      <c r="G70" s="509">
        <v>183.07</v>
      </c>
      <c r="H70" s="510">
        <v>171.61</v>
      </c>
    </row>
    <row r="71" spans="1:69">
      <c r="A71" s="506" t="s">
        <v>181</v>
      </c>
      <c r="B71" s="429">
        <v>768</v>
      </c>
      <c r="C71" s="507" t="s">
        <v>1761</v>
      </c>
      <c r="D71" s="429" t="s">
        <v>1674</v>
      </c>
      <c r="E71" s="508" t="s">
        <v>27</v>
      </c>
      <c r="F71" s="508">
        <v>37.700000000000003</v>
      </c>
      <c r="G71" s="509">
        <v>526.83000000000004</v>
      </c>
      <c r="H71" s="510">
        <v>493.88</v>
      </c>
    </row>
    <row r="72" spans="1:69">
      <c r="A72" s="506" t="s">
        <v>181</v>
      </c>
      <c r="B72" s="429">
        <v>829</v>
      </c>
      <c r="C72" s="507" t="s">
        <v>1770</v>
      </c>
      <c r="D72" s="429" t="s">
        <v>2060</v>
      </c>
      <c r="E72" s="508" t="s">
        <v>27</v>
      </c>
      <c r="F72" s="508">
        <v>43.35</v>
      </c>
      <c r="G72" s="509">
        <v>605.85</v>
      </c>
      <c r="H72" s="510">
        <v>567.99</v>
      </c>
    </row>
    <row r="73" spans="1:69">
      <c r="A73" s="506" t="s">
        <v>181</v>
      </c>
      <c r="B73" s="429">
        <v>828</v>
      </c>
      <c r="C73" s="507" t="s">
        <v>1769</v>
      </c>
      <c r="D73" s="429" t="s">
        <v>2059</v>
      </c>
      <c r="E73" s="508" t="s">
        <v>27</v>
      </c>
      <c r="F73" s="508">
        <v>32.65</v>
      </c>
      <c r="G73" s="509">
        <v>456.39</v>
      </c>
      <c r="H73" s="510">
        <v>427.86</v>
      </c>
    </row>
    <row r="74" spans="1:69">
      <c r="A74" s="506" t="s">
        <v>181</v>
      </c>
      <c r="B74" s="429">
        <v>899</v>
      </c>
      <c r="C74" s="507" t="s">
        <v>1774</v>
      </c>
      <c r="D74" s="429" t="s">
        <v>1681</v>
      </c>
      <c r="E74" s="508" t="s">
        <v>27</v>
      </c>
      <c r="F74" s="508">
        <v>28.4</v>
      </c>
      <c r="G74" s="509">
        <v>396.88</v>
      </c>
      <c r="H74" s="510">
        <v>372.03</v>
      </c>
    </row>
    <row r="75" spans="1:69">
      <c r="A75" s="506" t="s">
        <v>181</v>
      </c>
      <c r="B75" s="429">
        <v>767</v>
      </c>
      <c r="C75" s="507" t="s">
        <v>1760</v>
      </c>
      <c r="D75" s="429" t="s">
        <v>1673</v>
      </c>
      <c r="E75" s="508" t="s">
        <v>27</v>
      </c>
      <c r="F75" s="508">
        <v>12.7</v>
      </c>
      <c r="G75" s="509">
        <v>177.48</v>
      </c>
      <c r="H75" s="510">
        <v>166.37</v>
      </c>
    </row>
    <row r="76" spans="1:69">
      <c r="A76" s="506" t="s">
        <v>181</v>
      </c>
      <c r="B76" s="429">
        <v>65</v>
      </c>
      <c r="C76" s="507" t="s">
        <v>187</v>
      </c>
      <c r="D76" s="429" t="s">
        <v>2125</v>
      </c>
      <c r="E76" s="508" t="s">
        <v>27</v>
      </c>
      <c r="F76" s="508">
        <v>25.75</v>
      </c>
      <c r="G76" s="509">
        <v>382.31</v>
      </c>
      <c r="H76" s="510">
        <v>358.4</v>
      </c>
    </row>
    <row r="77" spans="1:69">
      <c r="A77" s="506" t="s">
        <v>181</v>
      </c>
      <c r="B77" s="429">
        <v>2600</v>
      </c>
      <c r="C77" s="507" t="s">
        <v>1739</v>
      </c>
      <c r="D77" s="429" t="s">
        <v>1740</v>
      </c>
      <c r="E77" s="508" t="s">
        <v>27</v>
      </c>
      <c r="F77" s="508">
        <v>33</v>
      </c>
      <c r="G77" s="509">
        <v>390.59</v>
      </c>
      <c r="H77" s="510">
        <v>366.18</v>
      </c>
    </row>
    <row r="78" spans="1:69">
      <c r="A78" s="506" t="s">
        <v>181</v>
      </c>
      <c r="B78" s="429">
        <v>1433</v>
      </c>
      <c r="C78" s="507" t="s">
        <v>2126</v>
      </c>
      <c r="D78" s="429" t="s">
        <v>2127</v>
      </c>
      <c r="E78" s="508" t="s">
        <v>27</v>
      </c>
      <c r="F78" s="508">
        <v>22.2</v>
      </c>
      <c r="G78" s="509">
        <v>329.11</v>
      </c>
      <c r="H78" s="510">
        <v>308.54000000000002</v>
      </c>
    </row>
    <row r="79" spans="1:69" s="359" customFormat="1">
      <c r="A79" s="506" t="s">
        <v>181</v>
      </c>
      <c r="B79" s="429">
        <v>2273</v>
      </c>
      <c r="C79" s="507" t="s">
        <v>2050</v>
      </c>
      <c r="D79" s="429" t="s">
        <v>2064</v>
      </c>
      <c r="E79" s="508" t="s">
        <v>27</v>
      </c>
      <c r="F79" s="508">
        <v>9.5</v>
      </c>
      <c r="G79" s="509">
        <v>164.22</v>
      </c>
      <c r="H79" s="510">
        <v>153.96</v>
      </c>
      <c r="I79" s="434"/>
      <c r="J79" s="435"/>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438"/>
      <c r="BN79" s="438"/>
      <c r="BO79" s="438"/>
      <c r="BP79" s="438"/>
      <c r="BQ79" s="438"/>
    </row>
    <row r="80" spans="1:69" s="359" customFormat="1">
      <c r="A80" s="506" t="s">
        <v>181</v>
      </c>
      <c r="B80" s="429">
        <v>261</v>
      </c>
      <c r="C80" s="507" t="s">
        <v>221</v>
      </c>
      <c r="D80" s="429" t="s">
        <v>222</v>
      </c>
      <c r="E80" s="508" t="s">
        <v>27</v>
      </c>
      <c r="F80" s="508">
        <v>18.95</v>
      </c>
      <c r="G80" s="509">
        <v>310.77</v>
      </c>
      <c r="H80" s="510">
        <v>291.35000000000002</v>
      </c>
      <c r="I80" s="434" t="e">
        <f>#REF!-B80</f>
        <v>#REF!</v>
      </c>
      <c r="J80" s="435"/>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row>
    <row r="81" spans="1:69">
      <c r="A81" s="506" t="s">
        <v>181</v>
      </c>
      <c r="B81" s="429">
        <v>3151</v>
      </c>
      <c r="C81" s="507" t="s">
        <v>265</v>
      </c>
      <c r="D81" s="429" t="s">
        <v>266</v>
      </c>
      <c r="E81" s="508" t="s">
        <v>27</v>
      </c>
      <c r="F81" s="508">
        <v>15.95</v>
      </c>
      <c r="G81" s="509">
        <v>295.04000000000002</v>
      </c>
      <c r="H81" s="510">
        <v>276.58999999999997</v>
      </c>
      <c r="I81" s="434" t="e">
        <f>#REF!-B81</f>
        <v>#REF!</v>
      </c>
    </row>
    <row r="82" spans="1:69">
      <c r="A82" s="506" t="s">
        <v>181</v>
      </c>
      <c r="B82" s="429">
        <v>3152</v>
      </c>
      <c r="C82" s="507" t="s">
        <v>2067</v>
      </c>
      <c r="D82" s="429" t="s">
        <v>268</v>
      </c>
      <c r="E82" s="508" t="s">
        <v>27</v>
      </c>
      <c r="F82" s="508">
        <v>15.95</v>
      </c>
      <c r="G82" s="509">
        <v>295.04000000000002</v>
      </c>
      <c r="H82" s="510">
        <v>276.58999999999997</v>
      </c>
      <c r="I82" s="434" t="e">
        <f>#REF!-B82</f>
        <v>#REF!</v>
      </c>
    </row>
    <row r="83" spans="1:69">
      <c r="A83" s="506" t="s">
        <v>181</v>
      </c>
      <c r="B83" s="429">
        <v>3150</v>
      </c>
      <c r="C83" s="507" t="s">
        <v>2066</v>
      </c>
      <c r="D83" s="429" t="s">
        <v>264</v>
      </c>
      <c r="E83" s="508" t="s">
        <v>27</v>
      </c>
      <c r="F83" s="508">
        <v>48.75</v>
      </c>
      <c r="G83" s="509">
        <v>535</v>
      </c>
      <c r="H83" s="510">
        <v>501.55</v>
      </c>
      <c r="I83" s="434" t="e">
        <f>#REF!-B83</f>
        <v>#REF!</v>
      </c>
    </row>
    <row r="84" spans="1:69">
      <c r="A84" s="506" t="s">
        <v>181</v>
      </c>
      <c r="B84" s="429">
        <v>102</v>
      </c>
      <c r="C84" s="507" t="s">
        <v>189</v>
      </c>
      <c r="D84" s="429" t="s">
        <v>190</v>
      </c>
      <c r="E84" s="508" t="s">
        <v>27</v>
      </c>
      <c r="F84" s="508">
        <v>14.75</v>
      </c>
      <c r="G84" s="509">
        <v>189.01</v>
      </c>
      <c r="H84" s="510">
        <v>177.2</v>
      </c>
      <c r="I84" s="434" t="e">
        <f>#REF!-B84</f>
        <v>#REF!</v>
      </c>
    </row>
    <row r="85" spans="1:69">
      <c r="A85" s="506" t="s">
        <v>181</v>
      </c>
      <c r="B85" s="429">
        <v>867</v>
      </c>
      <c r="C85" s="507" t="s">
        <v>1772</v>
      </c>
      <c r="D85" s="429" t="s">
        <v>1773</v>
      </c>
      <c r="E85" s="508" t="s">
        <v>27</v>
      </c>
      <c r="F85" s="508">
        <v>15.3</v>
      </c>
      <c r="G85" s="509">
        <v>255.22</v>
      </c>
      <c r="H85" s="510">
        <v>211.83</v>
      </c>
      <c r="I85" s="434" t="e">
        <f>#REF!-B85</f>
        <v>#REF!</v>
      </c>
    </row>
    <row r="86" spans="1:69">
      <c r="A86" s="506" t="s">
        <v>181</v>
      </c>
      <c r="B86" s="429">
        <v>1435</v>
      </c>
      <c r="C86" s="507" t="s">
        <v>228</v>
      </c>
      <c r="D86" s="429" t="s">
        <v>2128</v>
      </c>
      <c r="E86" s="508" t="s">
        <v>27</v>
      </c>
      <c r="F86" s="508">
        <v>31.2</v>
      </c>
      <c r="G86" s="509">
        <v>473.41</v>
      </c>
      <c r="H86" s="510">
        <v>443.81</v>
      </c>
      <c r="I86" s="434" t="e">
        <f>#REF!-B86</f>
        <v>#REF!</v>
      </c>
    </row>
    <row r="87" spans="1:69">
      <c r="A87" s="506" t="s">
        <v>181</v>
      </c>
      <c r="B87" s="429">
        <v>3968</v>
      </c>
      <c r="C87" s="507" t="s">
        <v>215</v>
      </c>
      <c r="D87" s="429" t="s">
        <v>2129</v>
      </c>
      <c r="E87" s="508" t="s">
        <v>27</v>
      </c>
      <c r="F87" s="508">
        <v>13.22</v>
      </c>
      <c r="G87" s="509">
        <v>236.61</v>
      </c>
      <c r="H87" s="510">
        <v>143.24</v>
      </c>
      <c r="I87" s="434" t="e">
        <f>#REF!-B87</f>
        <v>#REF!</v>
      </c>
    </row>
    <row r="88" spans="1:69">
      <c r="A88" s="506" t="s">
        <v>181</v>
      </c>
      <c r="B88" s="429">
        <v>3972</v>
      </c>
      <c r="C88" s="507" t="s">
        <v>217</v>
      </c>
      <c r="D88" s="429" t="s">
        <v>218</v>
      </c>
      <c r="E88" s="508" t="s">
        <v>27</v>
      </c>
      <c r="F88" s="508">
        <v>13.22</v>
      </c>
      <c r="G88" s="509">
        <v>236.61</v>
      </c>
      <c r="H88" s="510">
        <v>143.24</v>
      </c>
      <c r="I88" s="434" t="e">
        <f>#REF!-B88</f>
        <v>#REF!</v>
      </c>
    </row>
    <row r="89" spans="1:69">
      <c r="A89" s="506" t="s">
        <v>181</v>
      </c>
      <c r="B89" s="429">
        <v>3976</v>
      </c>
      <c r="C89" s="507" t="s">
        <v>219</v>
      </c>
      <c r="D89" s="429" t="s">
        <v>2130</v>
      </c>
      <c r="E89" s="508" t="s">
        <v>27</v>
      </c>
      <c r="F89" s="508">
        <v>13.22</v>
      </c>
      <c r="G89" s="509">
        <v>236.61</v>
      </c>
      <c r="H89" s="510">
        <v>143.24</v>
      </c>
      <c r="I89" s="434" t="e">
        <f>#REF!-B89</f>
        <v>#REF!</v>
      </c>
    </row>
    <row r="90" spans="1:69">
      <c r="A90" s="506" t="s">
        <v>181</v>
      </c>
      <c r="B90" s="429">
        <v>242</v>
      </c>
      <c r="C90" s="507" t="s">
        <v>210</v>
      </c>
      <c r="D90" s="429" t="s">
        <v>211</v>
      </c>
      <c r="E90" s="508" t="s">
        <v>27</v>
      </c>
      <c r="F90" s="508">
        <v>17.95</v>
      </c>
      <c r="G90" s="509">
        <v>291.10000000000002</v>
      </c>
      <c r="H90" s="510">
        <v>272.92</v>
      </c>
      <c r="I90" s="434" t="e">
        <f>#REF!-B90</f>
        <v>#REF!</v>
      </c>
    </row>
    <row r="91" spans="1:69">
      <c r="A91" s="506" t="s">
        <v>181</v>
      </c>
      <c r="B91" s="429">
        <v>1436</v>
      </c>
      <c r="C91" s="507" t="s">
        <v>2131</v>
      </c>
      <c r="D91" s="429" t="s">
        <v>2132</v>
      </c>
      <c r="E91" s="508" t="s">
        <v>27</v>
      </c>
      <c r="F91" s="508">
        <v>50</v>
      </c>
      <c r="G91" s="509">
        <v>661.99</v>
      </c>
      <c r="H91" s="510">
        <v>620.59</v>
      </c>
      <c r="I91" s="434" t="e">
        <f>#REF!-B91</f>
        <v>#REF!</v>
      </c>
    </row>
    <row r="92" spans="1:69">
      <c r="A92" s="506" t="s">
        <v>181</v>
      </c>
      <c r="B92" s="429">
        <v>1437</v>
      </c>
      <c r="C92" s="507" t="s">
        <v>2133</v>
      </c>
      <c r="D92" s="429" t="s">
        <v>2134</v>
      </c>
      <c r="E92" s="508" t="s">
        <v>27</v>
      </c>
      <c r="F92" s="508">
        <v>54.75</v>
      </c>
      <c r="G92" s="509">
        <v>740.34</v>
      </c>
      <c r="H92" s="510">
        <v>694.05</v>
      </c>
      <c r="I92" s="434" t="e">
        <f>#REF!-B92</f>
        <v>#REF!</v>
      </c>
    </row>
    <row r="93" spans="1:69">
      <c r="A93" s="506" t="s">
        <v>181</v>
      </c>
      <c r="B93" s="429">
        <v>139</v>
      </c>
      <c r="C93" s="507" t="s">
        <v>197</v>
      </c>
      <c r="D93" s="429" t="s">
        <v>198</v>
      </c>
      <c r="E93" s="508" t="s">
        <v>27</v>
      </c>
      <c r="F93" s="508">
        <v>23.75</v>
      </c>
      <c r="G93" s="509">
        <v>280.56</v>
      </c>
      <c r="H93" s="510">
        <v>263.01</v>
      </c>
      <c r="I93" s="434" t="e">
        <f>#REF!-B93</f>
        <v>#REF!</v>
      </c>
    </row>
    <row r="94" spans="1:69">
      <c r="A94" s="506" t="s">
        <v>181</v>
      </c>
      <c r="B94" s="429">
        <v>155</v>
      </c>
      <c r="C94" s="507" t="s">
        <v>1754</v>
      </c>
      <c r="D94" s="429" t="s">
        <v>209</v>
      </c>
      <c r="E94" s="508" t="s">
        <v>27</v>
      </c>
      <c r="F94" s="508">
        <v>23</v>
      </c>
      <c r="G94" s="509">
        <v>339.63</v>
      </c>
      <c r="H94" s="510">
        <v>318.42</v>
      </c>
      <c r="I94" s="434" t="e">
        <f>#REF!-B94</f>
        <v>#REF!</v>
      </c>
    </row>
    <row r="95" spans="1:69" s="359" customFormat="1" ht="13.8">
      <c r="A95" s="506" t="s">
        <v>181</v>
      </c>
      <c r="B95" s="429">
        <v>3143</v>
      </c>
      <c r="C95" s="507" t="s">
        <v>1705</v>
      </c>
      <c r="D95" s="429" t="s">
        <v>1706</v>
      </c>
      <c r="E95" s="508" t="s">
        <v>27</v>
      </c>
      <c r="F95" s="508">
        <v>10.95</v>
      </c>
      <c r="G95" s="509">
        <v>171.39</v>
      </c>
      <c r="H95" s="510">
        <v>160.68</v>
      </c>
      <c r="I95" s="438" t="e">
        <f>#REF!-B95</f>
        <v>#REF!</v>
      </c>
      <c r="J95" s="440"/>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38"/>
      <c r="BH95" s="438"/>
      <c r="BI95" s="438"/>
      <c r="BJ95" s="438"/>
      <c r="BK95" s="438"/>
      <c r="BL95" s="438"/>
      <c r="BM95" s="438"/>
      <c r="BN95" s="438"/>
      <c r="BO95" s="438"/>
      <c r="BP95" s="438"/>
      <c r="BQ95" s="438"/>
    </row>
    <row r="96" spans="1:69">
      <c r="A96" s="506" t="s">
        <v>181</v>
      </c>
      <c r="B96" s="429">
        <v>3</v>
      </c>
      <c r="C96" s="507" t="s">
        <v>1658</v>
      </c>
      <c r="D96" s="429" t="s">
        <v>1659</v>
      </c>
      <c r="E96" s="508" t="s">
        <v>27</v>
      </c>
      <c r="F96" s="508">
        <v>0</v>
      </c>
      <c r="G96" s="509">
        <v>204.03</v>
      </c>
      <c r="H96" s="510">
        <v>191.27</v>
      </c>
      <c r="I96" s="434" t="e">
        <f>#REF!-B96</f>
        <v>#REF!</v>
      </c>
    </row>
    <row r="97" spans="1:10">
      <c r="A97" s="506" t="s">
        <v>181</v>
      </c>
      <c r="B97" s="429">
        <v>50</v>
      </c>
      <c r="C97" s="507" t="s">
        <v>185</v>
      </c>
      <c r="D97" s="429" t="s">
        <v>186</v>
      </c>
      <c r="E97" s="508" t="s">
        <v>27</v>
      </c>
      <c r="F97" s="508">
        <v>30.95</v>
      </c>
      <c r="G97" s="509">
        <v>462.24</v>
      </c>
      <c r="H97" s="510">
        <v>433.34</v>
      </c>
      <c r="I97" s="434" t="e">
        <f>#REF!-B97</f>
        <v>#REF!</v>
      </c>
    </row>
    <row r="98" spans="1:10">
      <c r="A98" s="506" t="s">
        <v>181</v>
      </c>
      <c r="B98" s="429">
        <v>3122</v>
      </c>
      <c r="C98" s="507" t="s">
        <v>261</v>
      </c>
      <c r="D98" s="429" t="s">
        <v>262</v>
      </c>
      <c r="E98" s="508" t="s">
        <v>27</v>
      </c>
      <c r="F98" s="508">
        <v>10</v>
      </c>
      <c r="G98" s="509">
        <v>165.22</v>
      </c>
      <c r="H98" s="510">
        <v>154.88</v>
      </c>
      <c r="I98" s="434" t="e">
        <f>#REF!-B98</f>
        <v>#REF!</v>
      </c>
    </row>
    <row r="99" spans="1:10" ht="14.4">
      <c r="A99" s="506"/>
      <c r="B99" s="429"/>
      <c r="C99" s="507"/>
      <c r="D99" s="428" t="s">
        <v>1782</v>
      </c>
      <c r="E99" s="508"/>
      <c r="F99" s="508"/>
      <c r="G99" s="509"/>
      <c r="H99" s="510"/>
      <c r="I99" s="434" t="e">
        <f>#REF!-B99</f>
        <v>#REF!</v>
      </c>
      <c r="J99" s="434"/>
    </row>
    <row r="100" spans="1:10">
      <c r="A100" s="506" t="s">
        <v>181</v>
      </c>
      <c r="B100" s="429">
        <v>2190</v>
      </c>
      <c r="C100" s="507" t="s">
        <v>235</v>
      </c>
      <c r="D100" s="429" t="s">
        <v>236</v>
      </c>
      <c r="E100" s="508" t="s">
        <v>27</v>
      </c>
      <c r="F100" s="508">
        <v>68.849999999999994</v>
      </c>
      <c r="G100" s="509">
        <v>954.86</v>
      </c>
      <c r="H100" s="510">
        <v>895.15000000000009</v>
      </c>
      <c r="I100" s="434" t="e">
        <f>#REF!-B100</f>
        <v>#REF!</v>
      </c>
    </row>
    <row r="101" spans="1:10">
      <c r="A101" s="506" t="s">
        <v>181</v>
      </c>
      <c r="B101" s="429">
        <v>2191</v>
      </c>
      <c r="C101" s="507" t="s">
        <v>237</v>
      </c>
      <c r="D101" s="429" t="s">
        <v>238</v>
      </c>
      <c r="E101" s="508" t="s">
        <v>27</v>
      </c>
      <c r="F101" s="508">
        <v>68.849999999999994</v>
      </c>
      <c r="G101" s="509">
        <v>954.86</v>
      </c>
      <c r="H101" s="510">
        <v>895.15000000000009</v>
      </c>
      <c r="I101" s="434" t="e">
        <f>#REF!-B101</f>
        <v>#REF!</v>
      </c>
    </row>
    <row r="102" spans="1:10">
      <c r="A102" s="506" t="s">
        <v>181</v>
      </c>
      <c r="B102" s="429">
        <v>2192</v>
      </c>
      <c r="C102" s="507" t="s">
        <v>239</v>
      </c>
      <c r="D102" s="429" t="s">
        <v>240</v>
      </c>
      <c r="E102" s="508" t="s">
        <v>27</v>
      </c>
      <c r="F102" s="508">
        <v>68.849999999999994</v>
      </c>
      <c r="G102" s="509">
        <v>954.86</v>
      </c>
      <c r="H102" s="510">
        <v>895.15000000000009</v>
      </c>
      <c r="I102" s="434" t="e">
        <f>#REF!-B102</f>
        <v>#REF!</v>
      </c>
    </row>
    <row r="103" spans="1:10">
      <c r="A103" s="506" t="s">
        <v>181</v>
      </c>
      <c r="B103" s="429">
        <v>2193</v>
      </c>
      <c r="C103" s="507" t="s">
        <v>241</v>
      </c>
      <c r="D103" s="429" t="s">
        <v>242</v>
      </c>
      <c r="E103" s="508" t="s">
        <v>27</v>
      </c>
      <c r="F103" s="508">
        <v>68.849999999999994</v>
      </c>
      <c r="G103" s="509">
        <v>954.86</v>
      </c>
      <c r="H103" s="510">
        <v>895.15</v>
      </c>
      <c r="I103" s="434" t="e">
        <f>#REF!-B103</f>
        <v>#REF!</v>
      </c>
    </row>
    <row r="104" spans="1:10">
      <c r="A104" s="506" t="s">
        <v>181</v>
      </c>
      <c r="B104" s="429">
        <v>2194</v>
      </c>
      <c r="C104" s="507" t="s">
        <v>243</v>
      </c>
      <c r="D104" s="429" t="s">
        <v>2135</v>
      </c>
      <c r="E104" s="508" t="s">
        <v>27</v>
      </c>
      <c r="F104" s="508">
        <v>68.849999999999994</v>
      </c>
      <c r="G104" s="509">
        <v>954.86</v>
      </c>
      <c r="H104" s="510">
        <v>895.15000000000009</v>
      </c>
      <c r="I104" s="434" t="e">
        <f>#REF!-B104</f>
        <v>#REF!</v>
      </c>
    </row>
    <row r="105" spans="1:10">
      <c r="A105" s="506" t="s">
        <v>181</v>
      </c>
      <c r="B105" s="429">
        <v>3476</v>
      </c>
      <c r="C105" s="507" t="s">
        <v>269</v>
      </c>
      <c r="D105" s="429" t="s">
        <v>2136</v>
      </c>
      <c r="E105" s="508" t="s">
        <v>27</v>
      </c>
      <c r="F105" s="508">
        <v>60.9</v>
      </c>
      <c r="G105" s="509">
        <v>968.6</v>
      </c>
      <c r="H105" s="510">
        <v>908.05</v>
      </c>
      <c r="I105" s="434" t="e">
        <f>#REF!-B105</f>
        <v>#REF!</v>
      </c>
    </row>
    <row r="106" spans="1:10">
      <c r="A106" s="506" t="s">
        <v>181</v>
      </c>
      <c r="B106" s="429">
        <v>4764</v>
      </c>
      <c r="C106" s="507" t="s">
        <v>271</v>
      </c>
      <c r="D106" s="429" t="s">
        <v>272</v>
      </c>
      <c r="E106" s="508" t="s">
        <v>27</v>
      </c>
      <c r="F106" s="508">
        <v>60.9</v>
      </c>
      <c r="G106" s="509">
        <v>968.6</v>
      </c>
      <c r="H106" s="510">
        <v>908.05</v>
      </c>
      <c r="I106" s="434" t="e">
        <f>#REF!-B106</f>
        <v>#REF!</v>
      </c>
    </row>
    <row r="107" spans="1:10">
      <c r="A107" s="506" t="s">
        <v>181</v>
      </c>
      <c r="B107" s="429">
        <v>4765</v>
      </c>
      <c r="C107" s="507" t="s">
        <v>273</v>
      </c>
      <c r="D107" s="429" t="s">
        <v>274</v>
      </c>
      <c r="E107" s="508" t="s">
        <v>27</v>
      </c>
      <c r="F107" s="508">
        <v>60.9</v>
      </c>
      <c r="G107" s="509">
        <v>968.6</v>
      </c>
      <c r="H107" s="510">
        <v>908.05</v>
      </c>
      <c r="I107" s="434" t="e">
        <f>#REF!-B107</f>
        <v>#REF!</v>
      </c>
    </row>
    <row r="108" spans="1:10">
      <c r="A108" s="506" t="s">
        <v>181</v>
      </c>
      <c r="B108" s="429">
        <v>4766</v>
      </c>
      <c r="C108" s="507" t="s">
        <v>275</v>
      </c>
      <c r="D108" s="429" t="s">
        <v>276</v>
      </c>
      <c r="E108" s="508" t="s">
        <v>27</v>
      </c>
      <c r="F108" s="508">
        <v>60.9</v>
      </c>
      <c r="G108" s="509">
        <v>968.6</v>
      </c>
      <c r="H108" s="510">
        <v>908.05000000000007</v>
      </c>
      <c r="I108" s="434" t="e">
        <f>#REF!-B108</f>
        <v>#REF!</v>
      </c>
    </row>
    <row r="109" spans="1:10">
      <c r="A109" s="506" t="s">
        <v>181</v>
      </c>
      <c r="B109" s="429">
        <v>4767</v>
      </c>
      <c r="C109" s="507" t="s">
        <v>277</v>
      </c>
      <c r="D109" s="429" t="s">
        <v>278</v>
      </c>
      <c r="E109" s="508" t="s">
        <v>27</v>
      </c>
      <c r="F109" s="508">
        <v>60.9</v>
      </c>
      <c r="G109" s="509">
        <v>968.6</v>
      </c>
      <c r="H109" s="510">
        <v>908.05</v>
      </c>
      <c r="I109" s="434" t="e">
        <f>#REF!-B109</f>
        <v>#REF!</v>
      </c>
    </row>
    <row r="110" spans="1:10">
      <c r="A110" s="506" t="s">
        <v>181</v>
      </c>
      <c r="B110" s="429">
        <v>709</v>
      </c>
      <c r="C110" s="507" t="s">
        <v>2076</v>
      </c>
      <c r="D110" s="429" t="s">
        <v>2077</v>
      </c>
      <c r="E110" s="508" t="s">
        <v>27</v>
      </c>
      <c r="F110" s="508">
        <v>0</v>
      </c>
      <c r="G110" s="509">
        <v>3738.59</v>
      </c>
      <c r="H110" s="510">
        <v>3504.83</v>
      </c>
      <c r="I110" s="434" t="e">
        <f>#REF!-B110</f>
        <v>#REF!</v>
      </c>
    </row>
    <row r="111" spans="1:10" ht="14.4">
      <c r="A111" s="506"/>
      <c r="B111" s="429"/>
      <c r="C111" s="507"/>
      <c r="D111" s="428" t="s">
        <v>2137</v>
      </c>
      <c r="E111" s="508"/>
      <c r="F111" s="508"/>
      <c r="G111" s="509"/>
      <c r="H111" s="510"/>
      <c r="I111" s="434" t="e">
        <f>#REF!-B111</f>
        <v>#REF!</v>
      </c>
    </row>
    <row r="112" spans="1:10">
      <c r="A112" s="506" t="s">
        <v>181</v>
      </c>
      <c r="B112" s="429">
        <v>9909</v>
      </c>
      <c r="C112" s="507">
        <v>9909</v>
      </c>
      <c r="D112" s="429" t="s">
        <v>1786</v>
      </c>
      <c r="E112" s="508" t="s">
        <v>11</v>
      </c>
      <c r="F112" s="508">
        <v>0</v>
      </c>
      <c r="G112" s="509">
        <v>78.92</v>
      </c>
      <c r="H112" s="510">
        <v>0</v>
      </c>
      <c r="I112" s="434" t="e">
        <f>#REF!-B112</f>
        <v>#REF!</v>
      </c>
    </row>
    <row r="113" spans="1:16376">
      <c r="A113" s="506" t="s">
        <v>181</v>
      </c>
      <c r="B113" s="429">
        <v>909</v>
      </c>
      <c r="C113" s="507">
        <v>909</v>
      </c>
      <c r="D113" s="429" t="s">
        <v>1785</v>
      </c>
      <c r="E113" s="508" t="s">
        <v>11</v>
      </c>
      <c r="F113" s="508">
        <v>0</v>
      </c>
      <c r="G113" s="509">
        <v>393.97</v>
      </c>
      <c r="H113" s="510">
        <v>0</v>
      </c>
      <c r="I113" s="434" t="e">
        <f>#REF!-B113</f>
        <v>#REF!</v>
      </c>
    </row>
    <row r="114" spans="1:16376">
      <c r="A114" s="506" t="s">
        <v>181</v>
      </c>
      <c r="B114" s="429" t="s">
        <v>2035</v>
      </c>
      <c r="C114" s="507" t="s">
        <v>2138</v>
      </c>
      <c r="D114" s="429" t="s">
        <v>2139</v>
      </c>
      <c r="E114" s="508" t="s">
        <v>11</v>
      </c>
      <c r="F114" s="508">
        <v>0</v>
      </c>
      <c r="G114" s="509">
        <v>47.31</v>
      </c>
      <c r="H114" s="510">
        <v>0</v>
      </c>
      <c r="I114" s="434" t="e">
        <f>#REF!-B114</f>
        <v>#REF!</v>
      </c>
      <c r="J114" s="438"/>
    </row>
    <row r="115" spans="1:16376">
      <c r="A115" s="506" t="s">
        <v>181</v>
      </c>
      <c r="B115" s="429">
        <v>8319</v>
      </c>
      <c r="C115" s="507" t="s">
        <v>2140</v>
      </c>
      <c r="D115" s="429" t="s">
        <v>2141</v>
      </c>
      <c r="E115" s="508" t="s">
        <v>11</v>
      </c>
      <c r="F115" s="508" t="e">
        <v>#N/A</v>
      </c>
      <c r="G115" s="509">
        <v>54.38</v>
      </c>
      <c r="H115" s="510">
        <v>0</v>
      </c>
      <c r="I115" s="434" t="e">
        <f>#REF!-B115</f>
        <v>#REF!</v>
      </c>
      <c r="J115" s="438"/>
    </row>
    <row r="116" spans="1:16376">
      <c r="A116" s="506" t="s">
        <v>181</v>
      </c>
      <c r="B116" s="429">
        <v>8601</v>
      </c>
      <c r="C116" s="507" t="s">
        <v>1800</v>
      </c>
      <c r="D116" s="429" t="s">
        <v>1801</v>
      </c>
      <c r="E116" s="508" t="s">
        <v>11</v>
      </c>
      <c r="F116" s="508">
        <v>0</v>
      </c>
      <c r="G116" s="509">
        <v>28.2</v>
      </c>
      <c r="H116" s="510">
        <v>0</v>
      </c>
      <c r="I116" s="434" t="e">
        <f>#REF!-B116</f>
        <v>#REF!</v>
      </c>
      <c r="J116" s="438"/>
    </row>
    <row r="117" spans="1:16376">
      <c r="A117" s="506" t="s">
        <v>181</v>
      </c>
      <c r="B117" s="429">
        <v>8602</v>
      </c>
      <c r="C117" s="507" t="s">
        <v>1802</v>
      </c>
      <c r="D117" s="429" t="s">
        <v>2142</v>
      </c>
      <c r="E117" s="508" t="s">
        <v>11</v>
      </c>
      <c r="F117" s="508">
        <v>0</v>
      </c>
      <c r="G117" s="509">
        <v>66.78</v>
      </c>
      <c r="H117" s="510">
        <v>0</v>
      </c>
      <c r="I117" s="434" t="e">
        <f>#REF!-B117</f>
        <v>#REF!</v>
      </c>
      <c r="J117" s="438"/>
    </row>
    <row r="118" spans="1:16376">
      <c r="A118" s="506" t="s">
        <v>181</v>
      </c>
      <c r="B118" s="429" t="s">
        <v>2143</v>
      </c>
      <c r="C118" s="507" t="s">
        <v>2144</v>
      </c>
      <c r="D118" s="429" t="s">
        <v>2145</v>
      </c>
      <c r="E118" s="508" t="s">
        <v>11</v>
      </c>
      <c r="F118" s="508" t="e">
        <v>#N/A</v>
      </c>
      <c r="G118" s="509">
        <v>79.72</v>
      </c>
      <c r="H118" s="510">
        <v>0</v>
      </c>
      <c r="I118" s="434" t="e">
        <f>#REF!-B118</f>
        <v>#REF!</v>
      </c>
      <c r="J118" s="438"/>
    </row>
    <row r="119" spans="1:16376">
      <c r="A119" s="506" t="s">
        <v>181</v>
      </c>
      <c r="B119" s="429" t="s">
        <v>2146</v>
      </c>
      <c r="C119" s="507" t="s">
        <v>2147</v>
      </c>
      <c r="D119" s="429" t="s">
        <v>2148</v>
      </c>
      <c r="E119" s="508" t="s">
        <v>11</v>
      </c>
      <c r="F119" s="508" t="e">
        <v>#N/A</v>
      </c>
      <c r="G119" s="509">
        <v>99.35</v>
      </c>
      <c r="H119" s="510">
        <v>0</v>
      </c>
      <c r="I119" s="434" t="e">
        <f>#REF!-B119</f>
        <v>#REF!</v>
      </c>
    </row>
    <row r="120" spans="1:16376">
      <c r="A120" s="506" t="s">
        <v>181</v>
      </c>
      <c r="B120" s="429">
        <v>9942</v>
      </c>
      <c r="C120" s="507">
        <v>9942</v>
      </c>
      <c r="D120" s="429" t="s">
        <v>2149</v>
      </c>
      <c r="E120" s="508" t="s">
        <v>11</v>
      </c>
      <c r="F120" s="508" t="e">
        <v>#N/A</v>
      </c>
      <c r="G120" s="509">
        <v>64.069999999999993</v>
      </c>
      <c r="H120" s="510">
        <v>0</v>
      </c>
      <c r="I120" s="434" t="e">
        <f>#REF!-B120</f>
        <v>#REF!</v>
      </c>
    </row>
    <row r="121" spans="1:16376">
      <c r="A121" s="506" t="s">
        <v>181</v>
      </c>
      <c r="B121" s="429">
        <v>6240</v>
      </c>
      <c r="C121" s="507" t="s">
        <v>1803</v>
      </c>
      <c r="D121" s="429" t="s">
        <v>2150</v>
      </c>
      <c r="E121" s="508" t="s">
        <v>11</v>
      </c>
      <c r="F121" s="508">
        <v>0</v>
      </c>
      <c r="G121" s="509">
        <v>99.23</v>
      </c>
      <c r="H121" s="510">
        <v>0</v>
      </c>
    </row>
    <row r="122" spans="1:16376">
      <c r="A122" s="506" t="s">
        <v>181</v>
      </c>
      <c r="B122" s="429">
        <v>9035</v>
      </c>
      <c r="C122" s="507" t="s">
        <v>1803</v>
      </c>
      <c r="D122" s="429" t="s">
        <v>1804</v>
      </c>
      <c r="E122" s="508" t="s">
        <v>11</v>
      </c>
      <c r="F122" s="508" t="e">
        <v>#N/A</v>
      </c>
      <c r="G122" s="509">
        <v>7.3</v>
      </c>
      <c r="H122" s="510">
        <v>0</v>
      </c>
      <c r="I122" s="434" t="e">
        <f>#REF!-B122</f>
        <v>#REF!</v>
      </c>
    </row>
    <row r="123" spans="1:16376" s="359" customFormat="1">
      <c r="A123" s="506" t="s">
        <v>181</v>
      </c>
      <c r="B123" s="429" t="s">
        <v>2151</v>
      </c>
      <c r="C123" s="507" t="s">
        <v>2152</v>
      </c>
      <c r="D123" s="429" t="s">
        <v>2153</v>
      </c>
      <c r="E123" s="508" t="s">
        <v>11</v>
      </c>
      <c r="F123" s="508" t="e">
        <v>#N/A</v>
      </c>
      <c r="G123" s="509">
        <v>81.599999999999994</v>
      </c>
      <c r="H123" s="510">
        <v>0</v>
      </c>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438"/>
      <c r="AM123" s="438"/>
      <c r="AN123" s="438"/>
      <c r="AO123" s="438"/>
      <c r="AP123" s="438"/>
      <c r="AQ123" s="438"/>
      <c r="AR123" s="438"/>
      <c r="AS123" s="438"/>
      <c r="AT123" s="438"/>
      <c r="AU123" s="438"/>
      <c r="AV123" s="438"/>
      <c r="AW123" s="438"/>
      <c r="AX123" s="438"/>
      <c r="AY123" s="438"/>
      <c r="AZ123" s="438"/>
      <c r="BA123" s="438"/>
      <c r="BB123" s="438"/>
      <c r="BC123" s="438"/>
      <c r="BD123" s="438"/>
      <c r="BE123" s="438"/>
      <c r="BF123" s="438"/>
      <c r="BG123" s="438"/>
      <c r="BH123" s="438"/>
      <c r="BI123" s="438"/>
      <c r="BJ123" s="438"/>
      <c r="BK123" s="438"/>
      <c r="BL123" s="438"/>
      <c r="BM123" s="438"/>
      <c r="BN123" s="438"/>
      <c r="BO123" s="438"/>
      <c r="BP123" s="438"/>
      <c r="BQ123" s="438"/>
    </row>
    <row r="124" spans="1:16376">
      <c r="A124" s="506" t="s">
        <v>181</v>
      </c>
      <c r="B124" s="429" t="s">
        <v>2154</v>
      </c>
      <c r="C124" s="507" t="s">
        <v>2154</v>
      </c>
      <c r="D124" s="429" t="s">
        <v>2155</v>
      </c>
      <c r="E124" s="508" t="s">
        <v>11</v>
      </c>
      <c r="F124" s="508" t="e">
        <v>#N/A</v>
      </c>
      <c r="G124" s="509">
        <v>231.29</v>
      </c>
      <c r="H124" s="510">
        <v>0</v>
      </c>
      <c r="I124" s="480"/>
      <c r="J124" s="480"/>
      <c r="K124" s="481"/>
      <c r="L124" s="480"/>
      <c r="M124" s="482"/>
      <c r="N124" s="483"/>
      <c r="O124" s="484"/>
      <c r="P124" s="485"/>
      <c r="Q124" s="480"/>
      <c r="R124" s="481"/>
      <c r="S124" s="481"/>
      <c r="T124" s="480"/>
      <c r="U124" s="482"/>
      <c r="V124" s="483"/>
      <c r="W124" s="484"/>
      <c r="X124" s="485"/>
      <c r="Y124" s="480"/>
      <c r="Z124" s="481"/>
      <c r="AA124" s="481"/>
      <c r="AB124" s="480"/>
      <c r="AC124" s="482"/>
      <c r="AD124" s="483"/>
      <c r="AE124" s="484"/>
      <c r="AF124" s="485"/>
      <c r="AG124" s="480"/>
      <c r="AH124" s="481"/>
      <c r="AI124" s="481"/>
      <c r="AJ124" s="480"/>
      <c r="AK124" s="482"/>
      <c r="AL124" s="483"/>
      <c r="AM124" s="484"/>
      <c r="AN124" s="485"/>
      <c r="AO124" s="480"/>
      <c r="AP124" s="481"/>
      <c r="AQ124" s="481"/>
      <c r="AR124" s="480"/>
      <c r="AS124" s="482"/>
      <c r="AT124" s="483"/>
      <c r="AU124" s="484"/>
      <c r="AV124" s="485"/>
      <c r="AW124" s="480"/>
      <c r="AX124" s="481"/>
      <c r="AY124" s="481"/>
      <c r="AZ124" s="480"/>
      <c r="BA124" s="482"/>
      <c r="BB124" s="483"/>
      <c r="BC124" s="484"/>
      <c r="BD124" s="485"/>
      <c r="BE124" s="480"/>
      <c r="BF124" s="481"/>
      <c r="BG124" s="481"/>
      <c r="BH124" s="480"/>
      <c r="BI124" s="482"/>
      <c r="BJ124" s="483"/>
      <c r="BK124" s="484"/>
      <c r="BL124" s="485"/>
      <c r="BM124" s="480"/>
      <c r="BN124" s="481"/>
      <c r="BO124" s="481"/>
      <c r="BP124" s="480"/>
      <c r="BQ124" s="482"/>
      <c r="BR124" s="483">
        <v>28.15</v>
      </c>
      <c r="BS124" s="484">
        <v>486.86</v>
      </c>
      <c r="BT124" s="485">
        <v>456.41</v>
      </c>
      <c r="BU124" s="480" t="s">
        <v>181</v>
      </c>
      <c r="BV124" s="481" t="s">
        <v>2082</v>
      </c>
      <c r="BW124" s="481" t="s">
        <v>2083</v>
      </c>
      <c r="BX124" s="480" t="s">
        <v>2084</v>
      </c>
      <c r="BY124" s="482" t="s">
        <v>27</v>
      </c>
      <c r="BZ124" s="483">
        <v>28.15</v>
      </c>
      <c r="CA124" s="484">
        <v>486.86</v>
      </c>
      <c r="CB124" s="485">
        <v>456.41</v>
      </c>
      <c r="CC124" s="480" t="s">
        <v>181</v>
      </c>
      <c r="CD124" s="481" t="s">
        <v>2082</v>
      </c>
      <c r="CE124" s="481" t="s">
        <v>2083</v>
      </c>
      <c r="CF124" s="480" t="s">
        <v>2084</v>
      </c>
      <c r="CG124" s="482" t="s">
        <v>27</v>
      </c>
      <c r="CH124" s="483">
        <v>28.15</v>
      </c>
      <c r="CI124" s="484">
        <v>486.86</v>
      </c>
      <c r="CJ124" s="485">
        <v>456.41</v>
      </c>
      <c r="CK124" s="480" t="s">
        <v>181</v>
      </c>
      <c r="CL124" s="481" t="s">
        <v>2082</v>
      </c>
      <c r="CM124" s="481" t="s">
        <v>2083</v>
      </c>
      <c r="CN124" s="480" t="s">
        <v>2084</v>
      </c>
      <c r="CO124" s="482" t="s">
        <v>27</v>
      </c>
      <c r="CP124" s="483">
        <v>28.15</v>
      </c>
      <c r="CQ124" s="484">
        <v>486.86</v>
      </c>
      <c r="CR124" s="485">
        <v>456.41</v>
      </c>
      <c r="CS124" s="480" t="s">
        <v>181</v>
      </c>
      <c r="CT124" s="481" t="s">
        <v>2082</v>
      </c>
      <c r="CU124" s="481" t="s">
        <v>2083</v>
      </c>
      <c r="CV124" s="480" t="s">
        <v>2084</v>
      </c>
      <c r="CW124" s="482" t="s">
        <v>27</v>
      </c>
      <c r="CX124" s="483">
        <v>28.15</v>
      </c>
      <c r="CY124" s="484">
        <v>486.86</v>
      </c>
      <c r="CZ124" s="485">
        <v>456.41</v>
      </c>
      <c r="DA124" s="480" t="s">
        <v>181</v>
      </c>
      <c r="DB124" s="481" t="s">
        <v>2082</v>
      </c>
      <c r="DC124" s="481" t="s">
        <v>2083</v>
      </c>
      <c r="DD124" s="480" t="s">
        <v>2084</v>
      </c>
      <c r="DE124" s="482" t="s">
        <v>27</v>
      </c>
      <c r="DF124" s="483">
        <v>28.15</v>
      </c>
      <c r="DG124" s="484">
        <v>486.86</v>
      </c>
      <c r="DH124" s="485">
        <v>456.41</v>
      </c>
      <c r="DI124" s="480" t="s">
        <v>181</v>
      </c>
      <c r="DJ124" s="481" t="s">
        <v>2082</v>
      </c>
      <c r="DK124" s="481" t="s">
        <v>2083</v>
      </c>
      <c r="DL124" s="480" t="s">
        <v>2084</v>
      </c>
      <c r="DM124" s="482" t="s">
        <v>27</v>
      </c>
      <c r="DN124" s="483">
        <v>28.15</v>
      </c>
      <c r="DO124" s="484">
        <v>486.86</v>
      </c>
      <c r="DP124" s="485">
        <v>456.41</v>
      </c>
      <c r="DQ124" s="480" t="s">
        <v>181</v>
      </c>
      <c r="DR124" s="481" t="s">
        <v>2082</v>
      </c>
      <c r="DS124" s="481" t="s">
        <v>2083</v>
      </c>
      <c r="DT124" s="480" t="s">
        <v>2084</v>
      </c>
      <c r="DU124" s="482" t="s">
        <v>27</v>
      </c>
      <c r="DV124" s="483">
        <v>28.15</v>
      </c>
      <c r="DW124" s="484">
        <v>486.86</v>
      </c>
      <c r="DX124" s="485">
        <v>456.41</v>
      </c>
      <c r="DY124" s="480" t="s">
        <v>181</v>
      </c>
      <c r="DZ124" s="481" t="s">
        <v>2082</v>
      </c>
      <c r="EA124" s="481" t="s">
        <v>2083</v>
      </c>
      <c r="EB124" s="480" t="s">
        <v>2084</v>
      </c>
      <c r="EC124" s="482" t="s">
        <v>27</v>
      </c>
      <c r="ED124" s="483">
        <v>28.15</v>
      </c>
      <c r="EE124" s="484">
        <v>486.86</v>
      </c>
      <c r="EF124" s="485">
        <v>456.41</v>
      </c>
      <c r="EG124" s="480" t="s">
        <v>181</v>
      </c>
      <c r="EH124" s="481" t="s">
        <v>2082</v>
      </c>
      <c r="EI124" s="481" t="s">
        <v>2083</v>
      </c>
      <c r="EJ124" s="480" t="s">
        <v>2084</v>
      </c>
      <c r="EK124" s="482" t="s">
        <v>27</v>
      </c>
      <c r="EL124" s="483">
        <v>28.15</v>
      </c>
      <c r="EM124" s="484">
        <v>486.86</v>
      </c>
      <c r="EN124" s="485">
        <v>456.41</v>
      </c>
      <c r="EO124" s="480" t="s">
        <v>181</v>
      </c>
      <c r="EP124" s="481" t="s">
        <v>2082</v>
      </c>
      <c r="EQ124" s="481" t="s">
        <v>2083</v>
      </c>
      <c r="ER124" s="480" t="s">
        <v>2084</v>
      </c>
      <c r="ES124" s="482" t="s">
        <v>27</v>
      </c>
      <c r="ET124" s="483">
        <v>28.15</v>
      </c>
      <c r="EU124" s="484">
        <v>486.86</v>
      </c>
      <c r="EV124" s="485">
        <v>456.41</v>
      </c>
      <c r="EW124" s="480" t="s">
        <v>181</v>
      </c>
      <c r="EX124" s="481" t="s">
        <v>2082</v>
      </c>
      <c r="EY124" s="481" t="s">
        <v>2083</v>
      </c>
      <c r="EZ124" s="480" t="s">
        <v>2084</v>
      </c>
      <c r="FA124" s="482" t="s">
        <v>27</v>
      </c>
      <c r="FB124" s="483">
        <v>28.15</v>
      </c>
      <c r="FC124" s="484">
        <v>486.86</v>
      </c>
      <c r="FD124" s="485">
        <v>456.41</v>
      </c>
      <c r="FE124" s="480" t="s">
        <v>181</v>
      </c>
      <c r="FF124" s="481" t="s">
        <v>2082</v>
      </c>
      <c r="FG124" s="481" t="s">
        <v>2083</v>
      </c>
      <c r="FH124" s="480" t="s">
        <v>2084</v>
      </c>
      <c r="FI124" s="482" t="s">
        <v>27</v>
      </c>
      <c r="FJ124" s="483">
        <v>28.15</v>
      </c>
      <c r="FK124" s="484">
        <v>486.86</v>
      </c>
      <c r="FL124" s="485">
        <v>456.41</v>
      </c>
      <c r="FM124" s="480" t="s">
        <v>181</v>
      </c>
      <c r="FN124" s="481" t="s">
        <v>2082</v>
      </c>
      <c r="FO124" s="481" t="s">
        <v>2083</v>
      </c>
      <c r="FP124" s="480" t="s">
        <v>2084</v>
      </c>
      <c r="FQ124" s="482" t="s">
        <v>27</v>
      </c>
      <c r="FR124" s="483">
        <v>28.15</v>
      </c>
      <c r="FS124" s="484">
        <v>486.86</v>
      </c>
      <c r="FT124" s="485">
        <v>456.41</v>
      </c>
      <c r="FU124" s="480" t="s">
        <v>181</v>
      </c>
      <c r="FV124" s="481" t="s">
        <v>2082</v>
      </c>
      <c r="FW124" s="481" t="s">
        <v>2083</v>
      </c>
      <c r="FX124" s="480" t="s">
        <v>2084</v>
      </c>
      <c r="FY124" s="482" t="s">
        <v>27</v>
      </c>
      <c r="FZ124" s="483">
        <v>28.15</v>
      </c>
      <c r="GA124" s="484">
        <v>486.86</v>
      </c>
      <c r="GB124" s="485">
        <v>456.41</v>
      </c>
      <c r="GC124" s="480" t="s">
        <v>181</v>
      </c>
      <c r="GD124" s="481" t="s">
        <v>2082</v>
      </c>
      <c r="GE124" s="481" t="s">
        <v>2083</v>
      </c>
      <c r="GF124" s="480" t="s">
        <v>2084</v>
      </c>
      <c r="GG124" s="482" t="s">
        <v>27</v>
      </c>
      <c r="GH124" s="483">
        <v>28.15</v>
      </c>
      <c r="GI124" s="484">
        <v>486.86</v>
      </c>
      <c r="GJ124" s="485">
        <v>456.41</v>
      </c>
      <c r="GK124" s="480" t="s">
        <v>181</v>
      </c>
      <c r="GL124" s="481" t="s">
        <v>2082</v>
      </c>
      <c r="GM124" s="481" t="s">
        <v>2083</v>
      </c>
      <c r="GN124" s="480" t="s">
        <v>2084</v>
      </c>
      <c r="GO124" s="482" t="s">
        <v>27</v>
      </c>
      <c r="GP124" s="483">
        <v>28.15</v>
      </c>
      <c r="GQ124" s="484">
        <v>486.86</v>
      </c>
      <c r="GR124" s="485">
        <v>456.41</v>
      </c>
      <c r="GS124" s="480" t="s">
        <v>181</v>
      </c>
      <c r="GT124" s="481" t="s">
        <v>2082</v>
      </c>
      <c r="GU124" s="481" t="s">
        <v>2083</v>
      </c>
      <c r="GV124" s="480" t="s">
        <v>2084</v>
      </c>
      <c r="GW124" s="482" t="s">
        <v>27</v>
      </c>
      <c r="GX124" s="483">
        <v>28.15</v>
      </c>
      <c r="GY124" s="484">
        <v>486.86</v>
      </c>
      <c r="GZ124" s="485">
        <v>456.41</v>
      </c>
      <c r="HA124" s="480" t="s">
        <v>181</v>
      </c>
      <c r="HB124" s="481" t="s">
        <v>2082</v>
      </c>
      <c r="HC124" s="481" t="s">
        <v>2083</v>
      </c>
      <c r="HD124" s="480" t="s">
        <v>2084</v>
      </c>
      <c r="HE124" s="482" t="s">
        <v>27</v>
      </c>
      <c r="HF124" s="483">
        <v>28.15</v>
      </c>
      <c r="HG124" s="484">
        <v>486.86</v>
      </c>
      <c r="HH124" s="485">
        <v>456.41</v>
      </c>
      <c r="HI124" s="480" t="s">
        <v>181</v>
      </c>
      <c r="HJ124" s="481" t="s">
        <v>2082</v>
      </c>
      <c r="HK124" s="481" t="s">
        <v>2083</v>
      </c>
      <c r="HL124" s="480" t="s">
        <v>2084</v>
      </c>
      <c r="HM124" s="482" t="s">
        <v>27</v>
      </c>
      <c r="HN124" s="483">
        <v>28.15</v>
      </c>
      <c r="HO124" s="484">
        <v>486.86</v>
      </c>
      <c r="HP124" s="485">
        <v>456.41</v>
      </c>
      <c r="HQ124" s="480" t="s">
        <v>181</v>
      </c>
      <c r="HR124" s="481" t="s">
        <v>2082</v>
      </c>
      <c r="HS124" s="481" t="s">
        <v>2083</v>
      </c>
      <c r="HT124" s="480" t="s">
        <v>2084</v>
      </c>
      <c r="HU124" s="482" t="s">
        <v>27</v>
      </c>
      <c r="HV124" s="483">
        <v>28.15</v>
      </c>
      <c r="HW124" s="484">
        <v>486.86</v>
      </c>
      <c r="HX124" s="485">
        <v>456.41</v>
      </c>
      <c r="HY124" s="480" t="s">
        <v>181</v>
      </c>
      <c r="HZ124" s="481" t="s">
        <v>2082</v>
      </c>
      <c r="IA124" s="481" t="s">
        <v>2083</v>
      </c>
      <c r="IB124" s="480" t="s">
        <v>2084</v>
      </c>
      <c r="IC124" s="482" t="s">
        <v>27</v>
      </c>
      <c r="ID124" s="483">
        <v>28.15</v>
      </c>
      <c r="IE124" s="484">
        <v>486.86</v>
      </c>
      <c r="IF124" s="485">
        <v>456.41</v>
      </c>
      <c r="IG124" s="480" t="s">
        <v>181</v>
      </c>
      <c r="IH124" s="481" t="s">
        <v>2082</v>
      </c>
      <c r="II124" s="481" t="s">
        <v>2083</v>
      </c>
      <c r="IJ124" s="480" t="s">
        <v>2084</v>
      </c>
      <c r="IK124" s="482" t="s">
        <v>27</v>
      </c>
      <c r="IL124" s="483">
        <v>28.15</v>
      </c>
      <c r="IM124" s="484">
        <v>486.86</v>
      </c>
      <c r="IN124" s="485">
        <v>456.41</v>
      </c>
      <c r="IO124" s="480" t="s">
        <v>181</v>
      </c>
      <c r="IP124" s="481" t="s">
        <v>2082</v>
      </c>
      <c r="IQ124" s="481" t="s">
        <v>2083</v>
      </c>
      <c r="IR124" s="480" t="s">
        <v>2084</v>
      </c>
      <c r="IS124" s="482" t="s">
        <v>27</v>
      </c>
      <c r="IT124" s="483">
        <v>28.15</v>
      </c>
      <c r="IU124" s="484">
        <v>486.86</v>
      </c>
      <c r="IV124" s="485">
        <v>456.41</v>
      </c>
      <c r="IW124" s="480" t="s">
        <v>181</v>
      </c>
      <c r="IX124" s="481" t="s">
        <v>2082</v>
      </c>
      <c r="IY124" s="481" t="s">
        <v>2083</v>
      </c>
      <c r="IZ124" s="480" t="s">
        <v>2084</v>
      </c>
      <c r="JA124" s="482" t="s">
        <v>27</v>
      </c>
      <c r="JB124" s="483">
        <v>28.15</v>
      </c>
      <c r="JC124" s="484">
        <v>486.86</v>
      </c>
      <c r="JD124" s="485">
        <v>456.41</v>
      </c>
      <c r="JE124" s="480" t="s">
        <v>181</v>
      </c>
      <c r="JF124" s="481" t="s">
        <v>2082</v>
      </c>
      <c r="JG124" s="481" t="s">
        <v>2083</v>
      </c>
      <c r="JH124" s="480" t="s">
        <v>2084</v>
      </c>
      <c r="JI124" s="482" t="s">
        <v>27</v>
      </c>
      <c r="JJ124" s="483">
        <v>28.15</v>
      </c>
      <c r="JK124" s="484">
        <v>486.86</v>
      </c>
      <c r="JL124" s="485">
        <v>456.41</v>
      </c>
      <c r="JM124" s="480" t="s">
        <v>181</v>
      </c>
      <c r="JN124" s="481" t="s">
        <v>2082</v>
      </c>
      <c r="JO124" s="481" t="s">
        <v>2083</v>
      </c>
      <c r="JP124" s="480" t="s">
        <v>2084</v>
      </c>
      <c r="JQ124" s="482" t="s">
        <v>27</v>
      </c>
      <c r="JR124" s="483">
        <v>28.15</v>
      </c>
      <c r="JS124" s="484">
        <v>486.86</v>
      </c>
      <c r="JT124" s="485">
        <v>456.41</v>
      </c>
      <c r="JU124" s="480" t="s">
        <v>181</v>
      </c>
      <c r="JV124" s="481" t="s">
        <v>2082</v>
      </c>
      <c r="JW124" s="481" t="s">
        <v>2083</v>
      </c>
      <c r="JX124" s="480" t="s">
        <v>2084</v>
      </c>
      <c r="JY124" s="482" t="s">
        <v>27</v>
      </c>
      <c r="JZ124" s="483">
        <v>28.15</v>
      </c>
      <c r="KA124" s="484">
        <v>486.86</v>
      </c>
      <c r="KB124" s="485">
        <v>456.41</v>
      </c>
      <c r="KC124" s="480" t="s">
        <v>181</v>
      </c>
      <c r="KD124" s="481" t="s">
        <v>2082</v>
      </c>
      <c r="KE124" s="481" t="s">
        <v>2083</v>
      </c>
      <c r="KF124" s="480" t="s">
        <v>2084</v>
      </c>
      <c r="KG124" s="482" t="s">
        <v>27</v>
      </c>
      <c r="KH124" s="483">
        <v>28.15</v>
      </c>
      <c r="KI124" s="484">
        <v>486.86</v>
      </c>
      <c r="KJ124" s="485">
        <v>456.41</v>
      </c>
      <c r="KK124" s="480" t="s">
        <v>181</v>
      </c>
      <c r="KL124" s="481" t="s">
        <v>2082</v>
      </c>
      <c r="KM124" s="481" t="s">
        <v>2083</v>
      </c>
      <c r="KN124" s="480" t="s">
        <v>2084</v>
      </c>
      <c r="KO124" s="482" t="s">
        <v>27</v>
      </c>
      <c r="KP124" s="483">
        <v>28.15</v>
      </c>
      <c r="KQ124" s="484">
        <v>486.86</v>
      </c>
      <c r="KR124" s="485">
        <v>456.41</v>
      </c>
      <c r="KS124" s="480" t="s">
        <v>181</v>
      </c>
      <c r="KT124" s="481" t="s">
        <v>2082</v>
      </c>
      <c r="KU124" s="481" t="s">
        <v>2083</v>
      </c>
      <c r="KV124" s="480" t="s">
        <v>2084</v>
      </c>
      <c r="KW124" s="482" t="s">
        <v>27</v>
      </c>
      <c r="KX124" s="483">
        <v>28.15</v>
      </c>
      <c r="KY124" s="484">
        <v>486.86</v>
      </c>
      <c r="KZ124" s="485">
        <v>456.41</v>
      </c>
      <c r="LA124" s="480" t="s">
        <v>181</v>
      </c>
      <c r="LB124" s="481" t="s">
        <v>2082</v>
      </c>
      <c r="LC124" s="481" t="s">
        <v>2083</v>
      </c>
      <c r="LD124" s="480" t="s">
        <v>2084</v>
      </c>
      <c r="LE124" s="482" t="s">
        <v>27</v>
      </c>
      <c r="LF124" s="483">
        <v>28.15</v>
      </c>
      <c r="LG124" s="484">
        <v>486.86</v>
      </c>
      <c r="LH124" s="485">
        <v>456.41</v>
      </c>
      <c r="LI124" s="480" t="s">
        <v>181</v>
      </c>
      <c r="LJ124" s="481" t="s">
        <v>2082</v>
      </c>
      <c r="LK124" s="481" t="s">
        <v>2083</v>
      </c>
      <c r="LL124" s="480" t="s">
        <v>2084</v>
      </c>
      <c r="LM124" s="482" t="s">
        <v>27</v>
      </c>
      <c r="LN124" s="483">
        <v>28.15</v>
      </c>
      <c r="LO124" s="484">
        <v>486.86</v>
      </c>
      <c r="LP124" s="485">
        <v>456.41</v>
      </c>
      <c r="LQ124" s="480" t="s">
        <v>181</v>
      </c>
      <c r="LR124" s="481" t="s">
        <v>2082</v>
      </c>
      <c r="LS124" s="481" t="s">
        <v>2083</v>
      </c>
      <c r="LT124" s="480" t="s">
        <v>2084</v>
      </c>
      <c r="LU124" s="482" t="s">
        <v>27</v>
      </c>
      <c r="LV124" s="483">
        <v>28.15</v>
      </c>
      <c r="LW124" s="484">
        <v>486.86</v>
      </c>
      <c r="LX124" s="485">
        <v>456.41</v>
      </c>
      <c r="LY124" s="480" t="s">
        <v>181</v>
      </c>
      <c r="LZ124" s="481" t="s">
        <v>2082</v>
      </c>
      <c r="MA124" s="481" t="s">
        <v>2083</v>
      </c>
      <c r="MB124" s="480" t="s">
        <v>2084</v>
      </c>
      <c r="MC124" s="482" t="s">
        <v>27</v>
      </c>
      <c r="MD124" s="483">
        <v>28.15</v>
      </c>
      <c r="ME124" s="484">
        <v>486.86</v>
      </c>
      <c r="MF124" s="485">
        <v>456.41</v>
      </c>
      <c r="MG124" s="480" t="s">
        <v>181</v>
      </c>
      <c r="MH124" s="481" t="s">
        <v>2082</v>
      </c>
      <c r="MI124" s="481" t="s">
        <v>2083</v>
      </c>
      <c r="MJ124" s="480" t="s">
        <v>2084</v>
      </c>
      <c r="MK124" s="482" t="s">
        <v>27</v>
      </c>
      <c r="ML124" s="483">
        <v>28.15</v>
      </c>
      <c r="MM124" s="484">
        <v>486.86</v>
      </c>
      <c r="MN124" s="485">
        <v>456.41</v>
      </c>
      <c r="MO124" s="480" t="s">
        <v>181</v>
      </c>
      <c r="MP124" s="481" t="s">
        <v>2082</v>
      </c>
      <c r="MQ124" s="481" t="s">
        <v>2083</v>
      </c>
      <c r="MR124" s="480" t="s">
        <v>2084</v>
      </c>
      <c r="MS124" s="482" t="s">
        <v>27</v>
      </c>
      <c r="MT124" s="483">
        <v>28.15</v>
      </c>
      <c r="MU124" s="484">
        <v>486.86</v>
      </c>
      <c r="MV124" s="485">
        <v>456.41</v>
      </c>
      <c r="MW124" s="480" t="s">
        <v>181</v>
      </c>
      <c r="MX124" s="481" t="s">
        <v>2082</v>
      </c>
      <c r="MY124" s="481" t="s">
        <v>2083</v>
      </c>
      <c r="MZ124" s="480" t="s">
        <v>2084</v>
      </c>
      <c r="NA124" s="482" t="s">
        <v>27</v>
      </c>
      <c r="NB124" s="483">
        <v>28.15</v>
      </c>
      <c r="NC124" s="484">
        <v>486.86</v>
      </c>
      <c r="ND124" s="485">
        <v>456.41</v>
      </c>
      <c r="NE124" s="480" t="s">
        <v>181</v>
      </c>
      <c r="NF124" s="481" t="s">
        <v>2082</v>
      </c>
      <c r="NG124" s="481" t="s">
        <v>2083</v>
      </c>
      <c r="NH124" s="480" t="s">
        <v>2084</v>
      </c>
      <c r="NI124" s="482" t="s">
        <v>27</v>
      </c>
      <c r="NJ124" s="483">
        <v>28.15</v>
      </c>
      <c r="NK124" s="484">
        <v>486.86</v>
      </c>
      <c r="NL124" s="485">
        <v>456.41</v>
      </c>
      <c r="NM124" s="480" t="s">
        <v>181</v>
      </c>
      <c r="NN124" s="481" t="s">
        <v>2082</v>
      </c>
      <c r="NO124" s="481" t="s">
        <v>2083</v>
      </c>
      <c r="NP124" s="480" t="s">
        <v>2084</v>
      </c>
      <c r="NQ124" s="482" t="s">
        <v>27</v>
      </c>
      <c r="NR124" s="483">
        <v>28.15</v>
      </c>
      <c r="NS124" s="484">
        <v>486.86</v>
      </c>
      <c r="NT124" s="485">
        <v>456.41</v>
      </c>
      <c r="NU124" s="480" t="s">
        <v>181</v>
      </c>
      <c r="NV124" s="481" t="s">
        <v>2082</v>
      </c>
      <c r="NW124" s="481" t="s">
        <v>2083</v>
      </c>
      <c r="NX124" s="480" t="s">
        <v>2084</v>
      </c>
      <c r="NY124" s="482" t="s">
        <v>27</v>
      </c>
      <c r="NZ124" s="483">
        <v>28.15</v>
      </c>
      <c r="OA124" s="484">
        <v>486.86</v>
      </c>
      <c r="OB124" s="485">
        <v>456.41</v>
      </c>
      <c r="OC124" s="480" t="s">
        <v>181</v>
      </c>
      <c r="OD124" s="481" t="s">
        <v>2082</v>
      </c>
      <c r="OE124" s="481" t="s">
        <v>2083</v>
      </c>
      <c r="OF124" s="480" t="s">
        <v>2084</v>
      </c>
      <c r="OG124" s="482" t="s">
        <v>27</v>
      </c>
      <c r="OH124" s="483">
        <v>28.15</v>
      </c>
      <c r="OI124" s="484">
        <v>486.86</v>
      </c>
      <c r="OJ124" s="485">
        <v>456.41</v>
      </c>
      <c r="OK124" s="480" t="s">
        <v>181</v>
      </c>
      <c r="OL124" s="481" t="s">
        <v>2082</v>
      </c>
      <c r="OM124" s="481" t="s">
        <v>2083</v>
      </c>
      <c r="ON124" s="480" t="s">
        <v>2084</v>
      </c>
      <c r="OO124" s="482" t="s">
        <v>27</v>
      </c>
      <c r="OP124" s="483">
        <v>28.15</v>
      </c>
      <c r="OQ124" s="484">
        <v>486.86</v>
      </c>
      <c r="OR124" s="485">
        <v>456.41</v>
      </c>
      <c r="OS124" s="480" t="s">
        <v>181</v>
      </c>
      <c r="OT124" s="481" t="s">
        <v>2082</v>
      </c>
      <c r="OU124" s="481" t="s">
        <v>2083</v>
      </c>
      <c r="OV124" s="480" t="s">
        <v>2084</v>
      </c>
      <c r="OW124" s="482" t="s">
        <v>27</v>
      </c>
      <c r="OX124" s="483">
        <v>28.15</v>
      </c>
      <c r="OY124" s="484">
        <v>486.86</v>
      </c>
      <c r="OZ124" s="485">
        <v>456.41</v>
      </c>
      <c r="PA124" s="480" t="s">
        <v>181</v>
      </c>
      <c r="PB124" s="481" t="s">
        <v>2082</v>
      </c>
      <c r="PC124" s="481" t="s">
        <v>2083</v>
      </c>
      <c r="PD124" s="480" t="s">
        <v>2084</v>
      </c>
      <c r="PE124" s="482" t="s">
        <v>27</v>
      </c>
      <c r="PF124" s="483">
        <v>28.15</v>
      </c>
      <c r="PG124" s="484">
        <v>486.86</v>
      </c>
      <c r="PH124" s="485">
        <v>456.41</v>
      </c>
      <c r="PI124" s="480" t="s">
        <v>181</v>
      </c>
      <c r="PJ124" s="481" t="s">
        <v>2082</v>
      </c>
      <c r="PK124" s="481" t="s">
        <v>2083</v>
      </c>
      <c r="PL124" s="480" t="s">
        <v>2084</v>
      </c>
      <c r="PM124" s="482" t="s">
        <v>27</v>
      </c>
      <c r="PN124" s="483">
        <v>28.15</v>
      </c>
      <c r="PO124" s="484">
        <v>486.86</v>
      </c>
      <c r="PP124" s="485">
        <v>456.41</v>
      </c>
      <c r="PQ124" s="480" t="s">
        <v>181</v>
      </c>
      <c r="PR124" s="481" t="s">
        <v>2082</v>
      </c>
      <c r="PS124" s="481" t="s">
        <v>2083</v>
      </c>
      <c r="PT124" s="480" t="s">
        <v>2084</v>
      </c>
      <c r="PU124" s="482" t="s">
        <v>27</v>
      </c>
      <c r="PV124" s="483">
        <v>28.15</v>
      </c>
      <c r="PW124" s="484">
        <v>486.86</v>
      </c>
      <c r="PX124" s="485">
        <v>456.41</v>
      </c>
      <c r="PY124" s="480" t="s">
        <v>181</v>
      </c>
      <c r="PZ124" s="481" t="s">
        <v>2082</v>
      </c>
      <c r="QA124" s="481" t="s">
        <v>2083</v>
      </c>
      <c r="QB124" s="480" t="s">
        <v>2084</v>
      </c>
      <c r="QC124" s="482" t="s">
        <v>27</v>
      </c>
      <c r="QD124" s="483">
        <v>28.15</v>
      </c>
      <c r="QE124" s="484">
        <v>486.86</v>
      </c>
      <c r="QF124" s="485">
        <v>456.41</v>
      </c>
      <c r="QG124" s="480" t="s">
        <v>181</v>
      </c>
      <c r="QH124" s="481" t="s">
        <v>2082</v>
      </c>
      <c r="QI124" s="481" t="s">
        <v>2083</v>
      </c>
      <c r="QJ124" s="480" t="s">
        <v>2084</v>
      </c>
      <c r="QK124" s="482" t="s">
        <v>27</v>
      </c>
      <c r="QL124" s="483">
        <v>28.15</v>
      </c>
      <c r="QM124" s="484">
        <v>486.86</v>
      </c>
      <c r="QN124" s="485">
        <v>456.41</v>
      </c>
      <c r="QO124" s="480" t="s">
        <v>181</v>
      </c>
      <c r="QP124" s="481" t="s">
        <v>2082</v>
      </c>
      <c r="QQ124" s="481" t="s">
        <v>2083</v>
      </c>
      <c r="QR124" s="480" t="s">
        <v>2084</v>
      </c>
      <c r="QS124" s="482" t="s">
        <v>27</v>
      </c>
      <c r="QT124" s="483">
        <v>28.15</v>
      </c>
      <c r="QU124" s="484">
        <v>486.86</v>
      </c>
      <c r="QV124" s="485">
        <v>456.41</v>
      </c>
      <c r="QW124" s="480" t="s">
        <v>181</v>
      </c>
      <c r="QX124" s="481" t="s">
        <v>2082</v>
      </c>
      <c r="QY124" s="481" t="s">
        <v>2083</v>
      </c>
      <c r="QZ124" s="480" t="s">
        <v>2084</v>
      </c>
      <c r="RA124" s="482" t="s">
        <v>27</v>
      </c>
      <c r="RB124" s="483">
        <v>28.15</v>
      </c>
      <c r="RC124" s="484">
        <v>486.86</v>
      </c>
      <c r="RD124" s="485">
        <v>456.41</v>
      </c>
      <c r="RE124" s="480" t="s">
        <v>181</v>
      </c>
      <c r="RF124" s="481" t="s">
        <v>2082</v>
      </c>
      <c r="RG124" s="481" t="s">
        <v>2083</v>
      </c>
      <c r="RH124" s="480" t="s">
        <v>2084</v>
      </c>
      <c r="RI124" s="482" t="s">
        <v>27</v>
      </c>
      <c r="RJ124" s="483">
        <v>28.15</v>
      </c>
      <c r="RK124" s="484">
        <v>486.86</v>
      </c>
      <c r="RL124" s="485">
        <v>456.41</v>
      </c>
      <c r="RM124" s="480" t="s">
        <v>181</v>
      </c>
      <c r="RN124" s="481" t="s">
        <v>2082</v>
      </c>
      <c r="RO124" s="481" t="s">
        <v>2083</v>
      </c>
      <c r="RP124" s="480" t="s">
        <v>2084</v>
      </c>
      <c r="RQ124" s="482" t="s">
        <v>27</v>
      </c>
      <c r="RR124" s="483">
        <v>28.15</v>
      </c>
      <c r="RS124" s="484">
        <v>486.86</v>
      </c>
      <c r="RT124" s="485">
        <v>456.41</v>
      </c>
      <c r="RU124" s="480" t="s">
        <v>181</v>
      </c>
      <c r="RV124" s="481" t="s">
        <v>2082</v>
      </c>
      <c r="RW124" s="481" t="s">
        <v>2083</v>
      </c>
      <c r="RX124" s="480" t="s">
        <v>2084</v>
      </c>
      <c r="RY124" s="482" t="s">
        <v>27</v>
      </c>
      <c r="RZ124" s="483">
        <v>28.15</v>
      </c>
      <c r="SA124" s="484">
        <v>486.86</v>
      </c>
      <c r="SB124" s="485">
        <v>456.41</v>
      </c>
      <c r="SC124" s="480" t="s">
        <v>181</v>
      </c>
      <c r="SD124" s="481" t="s">
        <v>2082</v>
      </c>
      <c r="SE124" s="481" t="s">
        <v>2083</v>
      </c>
      <c r="SF124" s="480" t="s">
        <v>2084</v>
      </c>
      <c r="SG124" s="482" t="s">
        <v>27</v>
      </c>
      <c r="SH124" s="483">
        <v>28.15</v>
      </c>
      <c r="SI124" s="484">
        <v>486.86</v>
      </c>
      <c r="SJ124" s="485">
        <v>456.41</v>
      </c>
      <c r="SK124" s="480" t="s">
        <v>181</v>
      </c>
      <c r="SL124" s="481" t="s">
        <v>2082</v>
      </c>
      <c r="SM124" s="481" t="s">
        <v>2083</v>
      </c>
      <c r="SN124" s="480" t="s">
        <v>2084</v>
      </c>
      <c r="SO124" s="482" t="s">
        <v>27</v>
      </c>
      <c r="SP124" s="483">
        <v>28.15</v>
      </c>
      <c r="SQ124" s="484">
        <v>486.86</v>
      </c>
      <c r="SR124" s="485">
        <v>456.41</v>
      </c>
      <c r="SS124" s="480" t="s">
        <v>181</v>
      </c>
      <c r="ST124" s="481" t="s">
        <v>2082</v>
      </c>
      <c r="SU124" s="481" t="s">
        <v>2083</v>
      </c>
      <c r="SV124" s="480" t="s">
        <v>2084</v>
      </c>
      <c r="SW124" s="482" t="s">
        <v>27</v>
      </c>
      <c r="SX124" s="483">
        <v>28.15</v>
      </c>
      <c r="SY124" s="484">
        <v>486.86</v>
      </c>
      <c r="SZ124" s="485">
        <v>456.41</v>
      </c>
      <c r="TA124" s="480" t="s">
        <v>181</v>
      </c>
      <c r="TB124" s="481" t="s">
        <v>2082</v>
      </c>
      <c r="TC124" s="481" t="s">
        <v>2083</v>
      </c>
      <c r="TD124" s="480" t="s">
        <v>2084</v>
      </c>
      <c r="TE124" s="482" t="s">
        <v>27</v>
      </c>
      <c r="TF124" s="483">
        <v>28.15</v>
      </c>
      <c r="TG124" s="484">
        <v>486.86</v>
      </c>
      <c r="TH124" s="485">
        <v>456.41</v>
      </c>
      <c r="TI124" s="480" t="s">
        <v>181</v>
      </c>
      <c r="TJ124" s="481" t="s">
        <v>2082</v>
      </c>
      <c r="TK124" s="481" t="s">
        <v>2083</v>
      </c>
      <c r="TL124" s="480" t="s">
        <v>2084</v>
      </c>
      <c r="TM124" s="482" t="s">
        <v>27</v>
      </c>
      <c r="TN124" s="483">
        <v>28.15</v>
      </c>
      <c r="TO124" s="484">
        <v>486.86</v>
      </c>
      <c r="TP124" s="485">
        <v>456.41</v>
      </c>
      <c r="TQ124" s="480" t="s">
        <v>181</v>
      </c>
      <c r="TR124" s="481" t="s">
        <v>2082</v>
      </c>
      <c r="TS124" s="481" t="s">
        <v>2083</v>
      </c>
      <c r="TT124" s="480" t="s">
        <v>2084</v>
      </c>
      <c r="TU124" s="482" t="s">
        <v>27</v>
      </c>
      <c r="TV124" s="483">
        <v>28.15</v>
      </c>
      <c r="TW124" s="484">
        <v>486.86</v>
      </c>
      <c r="TX124" s="485">
        <v>456.41</v>
      </c>
      <c r="TY124" s="480" t="s">
        <v>181</v>
      </c>
      <c r="TZ124" s="481" t="s">
        <v>2082</v>
      </c>
      <c r="UA124" s="481" t="s">
        <v>2083</v>
      </c>
      <c r="UB124" s="480" t="s">
        <v>2084</v>
      </c>
      <c r="UC124" s="482" t="s">
        <v>27</v>
      </c>
      <c r="UD124" s="483">
        <v>28.15</v>
      </c>
      <c r="UE124" s="484">
        <v>486.86</v>
      </c>
      <c r="UF124" s="485">
        <v>456.41</v>
      </c>
      <c r="UG124" s="480" t="s">
        <v>181</v>
      </c>
      <c r="UH124" s="481" t="s">
        <v>2082</v>
      </c>
      <c r="UI124" s="481" t="s">
        <v>2083</v>
      </c>
      <c r="UJ124" s="480" t="s">
        <v>2084</v>
      </c>
      <c r="UK124" s="482" t="s">
        <v>27</v>
      </c>
      <c r="UL124" s="483">
        <v>28.15</v>
      </c>
      <c r="UM124" s="484">
        <v>486.86</v>
      </c>
      <c r="UN124" s="485">
        <v>456.41</v>
      </c>
      <c r="UO124" s="480" t="s">
        <v>181</v>
      </c>
      <c r="UP124" s="481" t="s">
        <v>2082</v>
      </c>
      <c r="UQ124" s="481" t="s">
        <v>2083</v>
      </c>
      <c r="UR124" s="480" t="s">
        <v>2084</v>
      </c>
      <c r="US124" s="482" t="s">
        <v>27</v>
      </c>
      <c r="UT124" s="483">
        <v>28.15</v>
      </c>
      <c r="UU124" s="484">
        <v>486.86</v>
      </c>
      <c r="UV124" s="485">
        <v>456.41</v>
      </c>
      <c r="UW124" s="480" t="s">
        <v>181</v>
      </c>
      <c r="UX124" s="481" t="s">
        <v>2082</v>
      </c>
      <c r="UY124" s="481" t="s">
        <v>2083</v>
      </c>
      <c r="UZ124" s="480" t="s">
        <v>2084</v>
      </c>
      <c r="VA124" s="482" t="s">
        <v>27</v>
      </c>
      <c r="VB124" s="483">
        <v>28.15</v>
      </c>
      <c r="VC124" s="484">
        <v>486.86</v>
      </c>
      <c r="VD124" s="485">
        <v>456.41</v>
      </c>
      <c r="VE124" s="480" t="s">
        <v>181</v>
      </c>
      <c r="VF124" s="481" t="s">
        <v>2082</v>
      </c>
      <c r="VG124" s="481" t="s">
        <v>2083</v>
      </c>
      <c r="VH124" s="480" t="s">
        <v>2084</v>
      </c>
      <c r="VI124" s="482" t="s">
        <v>27</v>
      </c>
      <c r="VJ124" s="483">
        <v>28.15</v>
      </c>
      <c r="VK124" s="484">
        <v>486.86</v>
      </c>
      <c r="VL124" s="485">
        <v>456.41</v>
      </c>
      <c r="VM124" s="480" t="s">
        <v>181</v>
      </c>
      <c r="VN124" s="481" t="s">
        <v>2082</v>
      </c>
      <c r="VO124" s="481" t="s">
        <v>2083</v>
      </c>
      <c r="VP124" s="480" t="s">
        <v>2084</v>
      </c>
      <c r="VQ124" s="482" t="s">
        <v>27</v>
      </c>
      <c r="VR124" s="483">
        <v>28.15</v>
      </c>
      <c r="VS124" s="484">
        <v>486.86</v>
      </c>
      <c r="VT124" s="485">
        <v>456.41</v>
      </c>
      <c r="VU124" s="480" t="s">
        <v>181</v>
      </c>
      <c r="VV124" s="481" t="s">
        <v>2082</v>
      </c>
      <c r="VW124" s="481" t="s">
        <v>2083</v>
      </c>
      <c r="VX124" s="480" t="s">
        <v>2084</v>
      </c>
      <c r="VY124" s="482" t="s">
        <v>27</v>
      </c>
      <c r="VZ124" s="483">
        <v>28.15</v>
      </c>
      <c r="WA124" s="484">
        <v>486.86</v>
      </c>
      <c r="WB124" s="485">
        <v>456.41</v>
      </c>
      <c r="WC124" s="480" t="s">
        <v>181</v>
      </c>
      <c r="WD124" s="481" t="s">
        <v>2082</v>
      </c>
      <c r="WE124" s="481" t="s">
        <v>2083</v>
      </c>
      <c r="WF124" s="480" t="s">
        <v>2084</v>
      </c>
      <c r="WG124" s="482" t="s">
        <v>27</v>
      </c>
      <c r="WH124" s="483">
        <v>28.15</v>
      </c>
      <c r="WI124" s="484">
        <v>486.86</v>
      </c>
      <c r="WJ124" s="485">
        <v>456.41</v>
      </c>
      <c r="WK124" s="480" t="s">
        <v>181</v>
      </c>
      <c r="WL124" s="481" t="s">
        <v>2082</v>
      </c>
      <c r="WM124" s="481" t="s">
        <v>2083</v>
      </c>
      <c r="WN124" s="480" t="s">
        <v>2084</v>
      </c>
      <c r="WO124" s="482" t="s">
        <v>27</v>
      </c>
      <c r="WP124" s="483">
        <v>28.15</v>
      </c>
      <c r="WQ124" s="484">
        <v>486.86</v>
      </c>
      <c r="WR124" s="485">
        <v>456.41</v>
      </c>
      <c r="WS124" s="480" t="s">
        <v>181</v>
      </c>
      <c r="WT124" s="481" t="s">
        <v>2082</v>
      </c>
      <c r="WU124" s="481" t="s">
        <v>2083</v>
      </c>
      <c r="WV124" s="480" t="s">
        <v>2084</v>
      </c>
      <c r="WW124" s="482" t="s">
        <v>27</v>
      </c>
      <c r="WX124" s="483">
        <v>28.15</v>
      </c>
      <c r="WY124" s="484">
        <v>486.86</v>
      </c>
      <c r="WZ124" s="485">
        <v>456.41</v>
      </c>
      <c r="XA124" s="480" t="s">
        <v>181</v>
      </c>
      <c r="XB124" s="481" t="s">
        <v>2082</v>
      </c>
      <c r="XC124" s="481" t="s">
        <v>2083</v>
      </c>
      <c r="XD124" s="480" t="s">
        <v>2084</v>
      </c>
      <c r="XE124" s="482" t="s">
        <v>27</v>
      </c>
      <c r="XF124" s="483">
        <v>28.15</v>
      </c>
      <c r="XG124" s="484">
        <v>486.86</v>
      </c>
      <c r="XH124" s="485">
        <v>456.41</v>
      </c>
      <c r="XI124" s="480" t="s">
        <v>181</v>
      </c>
      <c r="XJ124" s="481" t="s">
        <v>2082</v>
      </c>
      <c r="XK124" s="481" t="s">
        <v>2083</v>
      </c>
      <c r="XL124" s="480" t="s">
        <v>2084</v>
      </c>
      <c r="XM124" s="482" t="s">
        <v>27</v>
      </c>
      <c r="XN124" s="483">
        <v>28.15</v>
      </c>
      <c r="XO124" s="484">
        <v>486.86</v>
      </c>
      <c r="XP124" s="485">
        <v>456.41</v>
      </c>
      <c r="XQ124" s="480" t="s">
        <v>181</v>
      </c>
      <c r="XR124" s="481" t="s">
        <v>2082</v>
      </c>
      <c r="XS124" s="481" t="s">
        <v>2083</v>
      </c>
      <c r="XT124" s="480" t="s">
        <v>2084</v>
      </c>
      <c r="XU124" s="482" t="s">
        <v>27</v>
      </c>
      <c r="XV124" s="483">
        <v>28.15</v>
      </c>
      <c r="XW124" s="484">
        <v>486.86</v>
      </c>
      <c r="XX124" s="485">
        <v>456.41</v>
      </c>
      <c r="XY124" s="480" t="s">
        <v>181</v>
      </c>
      <c r="XZ124" s="481" t="s">
        <v>2082</v>
      </c>
      <c r="YA124" s="481" t="s">
        <v>2083</v>
      </c>
      <c r="YB124" s="480" t="s">
        <v>2084</v>
      </c>
      <c r="YC124" s="482" t="s">
        <v>27</v>
      </c>
      <c r="YD124" s="483">
        <v>28.15</v>
      </c>
      <c r="YE124" s="484">
        <v>486.86</v>
      </c>
      <c r="YF124" s="485">
        <v>456.41</v>
      </c>
      <c r="YG124" s="480" t="s">
        <v>181</v>
      </c>
      <c r="YH124" s="481" t="s">
        <v>2082</v>
      </c>
      <c r="YI124" s="481" t="s">
        <v>2083</v>
      </c>
      <c r="YJ124" s="480" t="s">
        <v>2084</v>
      </c>
      <c r="YK124" s="482" t="s">
        <v>27</v>
      </c>
      <c r="YL124" s="483">
        <v>28.15</v>
      </c>
      <c r="YM124" s="484">
        <v>486.86</v>
      </c>
      <c r="YN124" s="485">
        <v>456.41</v>
      </c>
      <c r="YO124" s="480" t="s">
        <v>181</v>
      </c>
      <c r="YP124" s="481" t="s">
        <v>2082</v>
      </c>
      <c r="YQ124" s="481" t="s">
        <v>2083</v>
      </c>
      <c r="YR124" s="480" t="s">
        <v>2084</v>
      </c>
      <c r="YS124" s="482" t="s">
        <v>27</v>
      </c>
      <c r="YT124" s="483">
        <v>28.15</v>
      </c>
      <c r="YU124" s="484">
        <v>486.86</v>
      </c>
      <c r="YV124" s="485">
        <v>456.41</v>
      </c>
      <c r="YW124" s="480" t="s">
        <v>181</v>
      </c>
      <c r="YX124" s="481" t="s">
        <v>2082</v>
      </c>
      <c r="YY124" s="481" t="s">
        <v>2083</v>
      </c>
      <c r="YZ124" s="480" t="s">
        <v>2084</v>
      </c>
      <c r="ZA124" s="482" t="s">
        <v>27</v>
      </c>
      <c r="ZB124" s="483">
        <v>28.15</v>
      </c>
      <c r="ZC124" s="484">
        <v>486.86</v>
      </c>
      <c r="ZD124" s="485">
        <v>456.41</v>
      </c>
      <c r="ZE124" s="480" t="s">
        <v>181</v>
      </c>
      <c r="ZF124" s="481" t="s">
        <v>2082</v>
      </c>
      <c r="ZG124" s="481" t="s">
        <v>2083</v>
      </c>
      <c r="ZH124" s="480" t="s">
        <v>2084</v>
      </c>
      <c r="ZI124" s="482" t="s">
        <v>27</v>
      </c>
      <c r="ZJ124" s="483">
        <v>28.15</v>
      </c>
      <c r="ZK124" s="484">
        <v>486.86</v>
      </c>
      <c r="ZL124" s="485">
        <v>456.41</v>
      </c>
      <c r="ZM124" s="480" t="s">
        <v>181</v>
      </c>
      <c r="ZN124" s="481" t="s">
        <v>2082</v>
      </c>
      <c r="ZO124" s="481" t="s">
        <v>2083</v>
      </c>
      <c r="ZP124" s="480" t="s">
        <v>2084</v>
      </c>
      <c r="ZQ124" s="482" t="s">
        <v>27</v>
      </c>
      <c r="ZR124" s="483">
        <v>28.15</v>
      </c>
      <c r="ZS124" s="484">
        <v>486.86</v>
      </c>
      <c r="ZT124" s="485">
        <v>456.41</v>
      </c>
      <c r="ZU124" s="480" t="s">
        <v>181</v>
      </c>
      <c r="ZV124" s="481" t="s">
        <v>2082</v>
      </c>
      <c r="ZW124" s="481" t="s">
        <v>2083</v>
      </c>
      <c r="ZX124" s="480" t="s">
        <v>2084</v>
      </c>
      <c r="ZY124" s="482" t="s">
        <v>27</v>
      </c>
      <c r="ZZ124" s="483">
        <v>28.15</v>
      </c>
      <c r="AAA124" s="484">
        <v>486.86</v>
      </c>
      <c r="AAB124" s="485">
        <v>456.41</v>
      </c>
      <c r="AAC124" s="480" t="s">
        <v>181</v>
      </c>
      <c r="AAD124" s="481" t="s">
        <v>2082</v>
      </c>
      <c r="AAE124" s="481" t="s">
        <v>2083</v>
      </c>
      <c r="AAF124" s="480" t="s">
        <v>2084</v>
      </c>
      <c r="AAG124" s="482" t="s">
        <v>27</v>
      </c>
      <c r="AAH124" s="483">
        <v>28.15</v>
      </c>
      <c r="AAI124" s="484">
        <v>486.86</v>
      </c>
      <c r="AAJ124" s="485">
        <v>456.41</v>
      </c>
      <c r="AAK124" s="480" t="s">
        <v>181</v>
      </c>
      <c r="AAL124" s="481" t="s">
        <v>2082</v>
      </c>
      <c r="AAM124" s="481" t="s">
        <v>2083</v>
      </c>
      <c r="AAN124" s="480" t="s">
        <v>2084</v>
      </c>
      <c r="AAO124" s="482" t="s">
        <v>27</v>
      </c>
      <c r="AAP124" s="483">
        <v>28.15</v>
      </c>
      <c r="AAQ124" s="484">
        <v>486.86</v>
      </c>
      <c r="AAR124" s="485">
        <v>456.41</v>
      </c>
      <c r="AAS124" s="480" t="s">
        <v>181</v>
      </c>
      <c r="AAT124" s="481" t="s">
        <v>2082</v>
      </c>
      <c r="AAU124" s="481" t="s">
        <v>2083</v>
      </c>
      <c r="AAV124" s="480" t="s">
        <v>2084</v>
      </c>
      <c r="AAW124" s="482" t="s">
        <v>27</v>
      </c>
      <c r="AAX124" s="483">
        <v>28.15</v>
      </c>
      <c r="AAY124" s="484">
        <v>486.86</v>
      </c>
      <c r="AAZ124" s="485">
        <v>456.41</v>
      </c>
      <c r="ABA124" s="480" t="s">
        <v>181</v>
      </c>
      <c r="ABB124" s="481" t="s">
        <v>2082</v>
      </c>
      <c r="ABC124" s="481" t="s">
        <v>2083</v>
      </c>
      <c r="ABD124" s="480" t="s">
        <v>2084</v>
      </c>
      <c r="ABE124" s="482" t="s">
        <v>27</v>
      </c>
      <c r="ABF124" s="483">
        <v>28.15</v>
      </c>
      <c r="ABG124" s="484">
        <v>486.86</v>
      </c>
      <c r="ABH124" s="485">
        <v>456.41</v>
      </c>
      <c r="ABI124" s="480" t="s">
        <v>181</v>
      </c>
      <c r="ABJ124" s="481" t="s">
        <v>2082</v>
      </c>
      <c r="ABK124" s="481" t="s">
        <v>2083</v>
      </c>
      <c r="ABL124" s="480" t="s">
        <v>2084</v>
      </c>
      <c r="ABM124" s="482" t="s">
        <v>27</v>
      </c>
      <c r="ABN124" s="483">
        <v>28.15</v>
      </c>
      <c r="ABO124" s="484">
        <v>486.86</v>
      </c>
      <c r="ABP124" s="485">
        <v>456.41</v>
      </c>
      <c r="ABQ124" s="480" t="s">
        <v>181</v>
      </c>
      <c r="ABR124" s="481" t="s">
        <v>2082</v>
      </c>
      <c r="ABS124" s="481" t="s">
        <v>2083</v>
      </c>
      <c r="ABT124" s="480" t="s">
        <v>2084</v>
      </c>
      <c r="ABU124" s="482" t="s">
        <v>27</v>
      </c>
      <c r="ABV124" s="483">
        <v>28.15</v>
      </c>
      <c r="ABW124" s="484">
        <v>486.86</v>
      </c>
      <c r="ABX124" s="485">
        <v>456.41</v>
      </c>
      <c r="ABY124" s="480" t="s">
        <v>181</v>
      </c>
      <c r="ABZ124" s="481" t="s">
        <v>2082</v>
      </c>
      <c r="ACA124" s="481" t="s">
        <v>2083</v>
      </c>
      <c r="ACB124" s="480" t="s">
        <v>2084</v>
      </c>
      <c r="ACC124" s="482" t="s">
        <v>27</v>
      </c>
      <c r="ACD124" s="483">
        <v>28.15</v>
      </c>
      <c r="ACE124" s="484">
        <v>486.86</v>
      </c>
      <c r="ACF124" s="485">
        <v>456.41</v>
      </c>
      <c r="ACG124" s="480" t="s">
        <v>181</v>
      </c>
      <c r="ACH124" s="481" t="s">
        <v>2082</v>
      </c>
      <c r="ACI124" s="481" t="s">
        <v>2083</v>
      </c>
      <c r="ACJ124" s="480" t="s">
        <v>2084</v>
      </c>
      <c r="ACK124" s="482" t="s">
        <v>27</v>
      </c>
      <c r="ACL124" s="483">
        <v>28.15</v>
      </c>
      <c r="ACM124" s="484">
        <v>486.86</v>
      </c>
      <c r="ACN124" s="485">
        <v>456.41</v>
      </c>
      <c r="ACO124" s="480" t="s">
        <v>181</v>
      </c>
      <c r="ACP124" s="481" t="s">
        <v>2082</v>
      </c>
      <c r="ACQ124" s="481" t="s">
        <v>2083</v>
      </c>
      <c r="ACR124" s="480" t="s">
        <v>2084</v>
      </c>
      <c r="ACS124" s="482" t="s">
        <v>27</v>
      </c>
      <c r="ACT124" s="483">
        <v>28.15</v>
      </c>
      <c r="ACU124" s="484">
        <v>486.86</v>
      </c>
      <c r="ACV124" s="485">
        <v>456.41</v>
      </c>
      <c r="ACW124" s="480" t="s">
        <v>181</v>
      </c>
      <c r="ACX124" s="481" t="s">
        <v>2082</v>
      </c>
      <c r="ACY124" s="481" t="s">
        <v>2083</v>
      </c>
      <c r="ACZ124" s="480" t="s">
        <v>2084</v>
      </c>
      <c r="ADA124" s="482" t="s">
        <v>27</v>
      </c>
      <c r="ADB124" s="483">
        <v>28.15</v>
      </c>
      <c r="ADC124" s="484">
        <v>486.86</v>
      </c>
      <c r="ADD124" s="485">
        <v>456.41</v>
      </c>
      <c r="ADE124" s="480" t="s">
        <v>181</v>
      </c>
      <c r="ADF124" s="481" t="s">
        <v>2082</v>
      </c>
      <c r="ADG124" s="481" t="s">
        <v>2083</v>
      </c>
      <c r="ADH124" s="480" t="s">
        <v>2084</v>
      </c>
      <c r="ADI124" s="482" t="s">
        <v>27</v>
      </c>
      <c r="ADJ124" s="483">
        <v>28.15</v>
      </c>
      <c r="ADK124" s="484">
        <v>486.86</v>
      </c>
      <c r="ADL124" s="485">
        <v>456.41</v>
      </c>
      <c r="ADM124" s="480" t="s">
        <v>181</v>
      </c>
      <c r="ADN124" s="481" t="s">
        <v>2082</v>
      </c>
      <c r="ADO124" s="481" t="s">
        <v>2083</v>
      </c>
      <c r="ADP124" s="480" t="s">
        <v>2084</v>
      </c>
      <c r="ADQ124" s="482" t="s">
        <v>27</v>
      </c>
      <c r="ADR124" s="483">
        <v>28.15</v>
      </c>
      <c r="ADS124" s="484">
        <v>486.86</v>
      </c>
      <c r="ADT124" s="485">
        <v>456.41</v>
      </c>
      <c r="ADU124" s="480" t="s">
        <v>181</v>
      </c>
      <c r="ADV124" s="481" t="s">
        <v>2082</v>
      </c>
      <c r="ADW124" s="481" t="s">
        <v>2083</v>
      </c>
      <c r="ADX124" s="480" t="s">
        <v>2084</v>
      </c>
      <c r="ADY124" s="482" t="s">
        <v>27</v>
      </c>
      <c r="ADZ124" s="483">
        <v>28.15</v>
      </c>
      <c r="AEA124" s="484">
        <v>486.86</v>
      </c>
      <c r="AEB124" s="485">
        <v>456.41</v>
      </c>
      <c r="AEC124" s="480" t="s">
        <v>181</v>
      </c>
      <c r="AED124" s="481" t="s">
        <v>2082</v>
      </c>
      <c r="AEE124" s="481" t="s">
        <v>2083</v>
      </c>
      <c r="AEF124" s="480" t="s">
        <v>2084</v>
      </c>
      <c r="AEG124" s="482" t="s">
        <v>27</v>
      </c>
      <c r="AEH124" s="483">
        <v>28.15</v>
      </c>
      <c r="AEI124" s="484">
        <v>486.86</v>
      </c>
      <c r="AEJ124" s="485">
        <v>456.41</v>
      </c>
      <c r="AEK124" s="480" t="s">
        <v>181</v>
      </c>
      <c r="AEL124" s="481" t="s">
        <v>2082</v>
      </c>
      <c r="AEM124" s="481" t="s">
        <v>2083</v>
      </c>
      <c r="AEN124" s="480" t="s">
        <v>2084</v>
      </c>
      <c r="AEO124" s="482" t="s">
        <v>27</v>
      </c>
      <c r="AEP124" s="483">
        <v>28.15</v>
      </c>
      <c r="AEQ124" s="484">
        <v>486.86</v>
      </c>
      <c r="AER124" s="485">
        <v>456.41</v>
      </c>
      <c r="AES124" s="480" t="s">
        <v>181</v>
      </c>
      <c r="AET124" s="481" t="s">
        <v>2082</v>
      </c>
      <c r="AEU124" s="481" t="s">
        <v>2083</v>
      </c>
      <c r="AEV124" s="480" t="s">
        <v>2084</v>
      </c>
      <c r="AEW124" s="482" t="s">
        <v>27</v>
      </c>
      <c r="AEX124" s="483">
        <v>28.15</v>
      </c>
      <c r="AEY124" s="484">
        <v>486.86</v>
      </c>
      <c r="AEZ124" s="485">
        <v>456.41</v>
      </c>
      <c r="AFA124" s="480" t="s">
        <v>181</v>
      </c>
      <c r="AFB124" s="481" t="s">
        <v>2082</v>
      </c>
      <c r="AFC124" s="481" t="s">
        <v>2083</v>
      </c>
      <c r="AFD124" s="480" t="s">
        <v>2084</v>
      </c>
      <c r="AFE124" s="482" t="s">
        <v>27</v>
      </c>
      <c r="AFF124" s="483">
        <v>28.15</v>
      </c>
      <c r="AFG124" s="484">
        <v>486.86</v>
      </c>
      <c r="AFH124" s="485">
        <v>456.41</v>
      </c>
      <c r="AFI124" s="480" t="s">
        <v>181</v>
      </c>
      <c r="AFJ124" s="481" t="s">
        <v>2082</v>
      </c>
      <c r="AFK124" s="481" t="s">
        <v>2083</v>
      </c>
      <c r="AFL124" s="480" t="s">
        <v>2084</v>
      </c>
      <c r="AFM124" s="482" t="s">
        <v>27</v>
      </c>
      <c r="AFN124" s="483">
        <v>28.15</v>
      </c>
      <c r="AFO124" s="484">
        <v>486.86</v>
      </c>
      <c r="AFP124" s="485">
        <v>456.41</v>
      </c>
      <c r="AFQ124" s="480" t="s">
        <v>181</v>
      </c>
      <c r="AFR124" s="481" t="s">
        <v>2082</v>
      </c>
      <c r="AFS124" s="481" t="s">
        <v>2083</v>
      </c>
      <c r="AFT124" s="480" t="s">
        <v>2084</v>
      </c>
      <c r="AFU124" s="482" t="s">
        <v>27</v>
      </c>
      <c r="AFV124" s="483">
        <v>28.15</v>
      </c>
      <c r="AFW124" s="484">
        <v>486.86</v>
      </c>
      <c r="AFX124" s="485">
        <v>456.41</v>
      </c>
      <c r="AFY124" s="480" t="s">
        <v>181</v>
      </c>
      <c r="AFZ124" s="481" t="s">
        <v>2082</v>
      </c>
      <c r="AGA124" s="481" t="s">
        <v>2083</v>
      </c>
      <c r="AGB124" s="480" t="s">
        <v>2084</v>
      </c>
      <c r="AGC124" s="482" t="s">
        <v>27</v>
      </c>
      <c r="AGD124" s="483">
        <v>28.15</v>
      </c>
      <c r="AGE124" s="484">
        <v>486.86</v>
      </c>
      <c r="AGF124" s="485">
        <v>456.41</v>
      </c>
      <c r="AGG124" s="480" t="s">
        <v>181</v>
      </c>
      <c r="AGH124" s="481" t="s">
        <v>2082</v>
      </c>
      <c r="AGI124" s="481" t="s">
        <v>2083</v>
      </c>
      <c r="AGJ124" s="480" t="s">
        <v>2084</v>
      </c>
      <c r="AGK124" s="482" t="s">
        <v>27</v>
      </c>
      <c r="AGL124" s="483">
        <v>28.15</v>
      </c>
      <c r="AGM124" s="484">
        <v>486.86</v>
      </c>
      <c r="AGN124" s="485">
        <v>456.41</v>
      </c>
      <c r="AGO124" s="480" t="s">
        <v>181</v>
      </c>
      <c r="AGP124" s="481" t="s">
        <v>2082</v>
      </c>
      <c r="AGQ124" s="481" t="s">
        <v>2083</v>
      </c>
      <c r="AGR124" s="480" t="s">
        <v>2084</v>
      </c>
      <c r="AGS124" s="482" t="s">
        <v>27</v>
      </c>
      <c r="AGT124" s="483">
        <v>28.15</v>
      </c>
      <c r="AGU124" s="484">
        <v>486.86</v>
      </c>
      <c r="AGV124" s="485">
        <v>456.41</v>
      </c>
      <c r="AGW124" s="480" t="s">
        <v>181</v>
      </c>
      <c r="AGX124" s="481" t="s">
        <v>2082</v>
      </c>
      <c r="AGY124" s="481" t="s">
        <v>2083</v>
      </c>
      <c r="AGZ124" s="480" t="s">
        <v>2084</v>
      </c>
      <c r="AHA124" s="482" t="s">
        <v>27</v>
      </c>
      <c r="AHB124" s="483">
        <v>28.15</v>
      </c>
      <c r="AHC124" s="484">
        <v>486.86</v>
      </c>
      <c r="AHD124" s="485">
        <v>456.41</v>
      </c>
      <c r="AHE124" s="480" t="s">
        <v>181</v>
      </c>
      <c r="AHF124" s="481" t="s">
        <v>2082</v>
      </c>
      <c r="AHG124" s="481" t="s">
        <v>2083</v>
      </c>
      <c r="AHH124" s="480" t="s">
        <v>2084</v>
      </c>
      <c r="AHI124" s="482" t="s">
        <v>27</v>
      </c>
      <c r="AHJ124" s="483">
        <v>28.15</v>
      </c>
      <c r="AHK124" s="484">
        <v>486.86</v>
      </c>
      <c r="AHL124" s="485">
        <v>456.41</v>
      </c>
      <c r="AHM124" s="480" t="s">
        <v>181</v>
      </c>
      <c r="AHN124" s="481" t="s">
        <v>2082</v>
      </c>
      <c r="AHO124" s="481" t="s">
        <v>2083</v>
      </c>
      <c r="AHP124" s="480" t="s">
        <v>2084</v>
      </c>
      <c r="AHQ124" s="482" t="s">
        <v>27</v>
      </c>
      <c r="AHR124" s="483">
        <v>28.15</v>
      </c>
      <c r="AHS124" s="484">
        <v>486.86</v>
      </c>
      <c r="AHT124" s="485">
        <v>456.41</v>
      </c>
      <c r="AHU124" s="480" t="s">
        <v>181</v>
      </c>
      <c r="AHV124" s="481" t="s">
        <v>2082</v>
      </c>
      <c r="AHW124" s="481" t="s">
        <v>2083</v>
      </c>
      <c r="AHX124" s="480" t="s">
        <v>2084</v>
      </c>
      <c r="AHY124" s="482" t="s">
        <v>27</v>
      </c>
      <c r="AHZ124" s="483">
        <v>28.15</v>
      </c>
      <c r="AIA124" s="484">
        <v>486.86</v>
      </c>
      <c r="AIB124" s="485">
        <v>456.41</v>
      </c>
      <c r="AIC124" s="480" t="s">
        <v>181</v>
      </c>
      <c r="AID124" s="481" t="s">
        <v>2082</v>
      </c>
      <c r="AIE124" s="481" t="s">
        <v>2083</v>
      </c>
      <c r="AIF124" s="480" t="s">
        <v>2084</v>
      </c>
      <c r="AIG124" s="482" t="s">
        <v>27</v>
      </c>
      <c r="AIH124" s="483">
        <v>28.15</v>
      </c>
      <c r="AII124" s="484">
        <v>486.86</v>
      </c>
      <c r="AIJ124" s="485">
        <v>456.41</v>
      </c>
      <c r="AIK124" s="480" t="s">
        <v>181</v>
      </c>
      <c r="AIL124" s="481" t="s">
        <v>2082</v>
      </c>
      <c r="AIM124" s="481" t="s">
        <v>2083</v>
      </c>
      <c r="AIN124" s="480" t="s">
        <v>2084</v>
      </c>
      <c r="AIO124" s="482" t="s">
        <v>27</v>
      </c>
      <c r="AIP124" s="483">
        <v>28.15</v>
      </c>
      <c r="AIQ124" s="484">
        <v>486.86</v>
      </c>
      <c r="AIR124" s="485">
        <v>456.41</v>
      </c>
      <c r="AIS124" s="480" t="s">
        <v>181</v>
      </c>
      <c r="AIT124" s="481" t="s">
        <v>2082</v>
      </c>
      <c r="AIU124" s="481" t="s">
        <v>2083</v>
      </c>
      <c r="AIV124" s="480" t="s">
        <v>2084</v>
      </c>
      <c r="AIW124" s="482" t="s">
        <v>27</v>
      </c>
      <c r="AIX124" s="483">
        <v>28.15</v>
      </c>
      <c r="AIY124" s="484">
        <v>486.86</v>
      </c>
      <c r="AIZ124" s="485">
        <v>456.41</v>
      </c>
      <c r="AJA124" s="480" t="s">
        <v>181</v>
      </c>
      <c r="AJB124" s="481" t="s">
        <v>2082</v>
      </c>
      <c r="AJC124" s="481" t="s">
        <v>2083</v>
      </c>
      <c r="AJD124" s="480" t="s">
        <v>2084</v>
      </c>
      <c r="AJE124" s="482" t="s">
        <v>27</v>
      </c>
      <c r="AJF124" s="483">
        <v>28.15</v>
      </c>
      <c r="AJG124" s="484">
        <v>486.86</v>
      </c>
      <c r="AJH124" s="485">
        <v>456.41</v>
      </c>
      <c r="AJI124" s="480" t="s">
        <v>181</v>
      </c>
      <c r="AJJ124" s="481" t="s">
        <v>2082</v>
      </c>
      <c r="AJK124" s="481" t="s">
        <v>2083</v>
      </c>
      <c r="AJL124" s="480" t="s">
        <v>2084</v>
      </c>
      <c r="AJM124" s="482" t="s">
        <v>27</v>
      </c>
      <c r="AJN124" s="483">
        <v>28.15</v>
      </c>
      <c r="AJO124" s="484">
        <v>486.86</v>
      </c>
      <c r="AJP124" s="485">
        <v>456.41</v>
      </c>
      <c r="AJQ124" s="480" t="s">
        <v>181</v>
      </c>
      <c r="AJR124" s="481" t="s">
        <v>2082</v>
      </c>
      <c r="AJS124" s="481" t="s">
        <v>2083</v>
      </c>
      <c r="AJT124" s="480" t="s">
        <v>2084</v>
      </c>
      <c r="AJU124" s="482" t="s">
        <v>27</v>
      </c>
      <c r="AJV124" s="483">
        <v>28.15</v>
      </c>
      <c r="AJW124" s="484">
        <v>486.86</v>
      </c>
      <c r="AJX124" s="485">
        <v>456.41</v>
      </c>
      <c r="AJY124" s="480" t="s">
        <v>181</v>
      </c>
      <c r="AJZ124" s="481" t="s">
        <v>2082</v>
      </c>
      <c r="AKA124" s="481" t="s">
        <v>2083</v>
      </c>
      <c r="AKB124" s="480" t="s">
        <v>2084</v>
      </c>
      <c r="AKC124" s="482" t="s">
        <v>27</v>
      </c>
      <c r="AKD124" s="483">
        <v>28.15</v>
      </c>
      <c r="AKE124" s="484">
        <v>486.86</v>
      </c>
      <c r="AKF124" s="485">
        <v>456.41</v>
      </c>
      <c r="AKG124" s="480" t="s">
        <v>181</v>
      </c>
      <c r="AKH124" s="481" t="s">
        <v>2082</v>
      </c>
      <c r="AKI124" s="481" t="s">
        <v>2083</v>
      </c>
      <c r="AKJ124" s="480" t="s">
        <v>2084</v>
      </c>
      <c r="AKK124" s="482" t="s">
        <v>27</v>
      </c>
      <c r="AKL124" s="483">
        <v>28.15</v>
      </c>
      <c r="AKM124" s="484">
        <v>486.86</v>
      </c>
      <c r="AKN124" s="485">
        <v>456.41</v>
      </c>
      <c r="AKO124" s="480" t="s">
        <v>181</v>
      </c>
      <c r="AKP124" s="481" t="s">
        <v>2082</v>
      </c>
      <c r="AKQ124" s="481" t="s">
        <v>2083</v>
      </c>
      <c r="AKR124" s="480" t="s">
        <v>2084</v>
      </c>
      <c r="AKS124" s="482" t="s">
        <v>27</v>
      </c>
      <c r="AKT124" s="483">
        <v>28.15</v>
      </c>
      <c r="AKU124" s="484">
        <v>486.86</v>
      </c>
      <c r="AKV124" s="485">
        <v>456.41</v>
      </c>
      <c r="AKW124" s="480" t="s">
        <v>181</v>
      </c>
      <c r="AKX124" s="481" t="s">
        <v>2082</v>
      </c>
      <c r="AKY124" s="481" t="s">
        <v>2083</v>
      </c>
      <c r="AKZ124" s="480" t="s">
        <v>2084</v>
      </c>
      <c r="ALA124" s="482" t="s">
        <v>27</v>
      </c>
      <c r="ALB124" s="483">
        <v>28.15</v>
      </c>
      <c r="ALC124" s="484">
        <v>486.86</v>
      </c>
      <c r="ALD124" s="485">
        <v>456.41</v>
      </c>
      <c r="ALE124" s="480" t="s">
        <v>181</v>
      </c>
      <c r="ALF124" s="481" t="s">
        <v>2082</v>
      </c>
      <c r="ALG124" s="481" t="s">
        <v>2083</v>
      </c>
      <c r="ALH124" s="480" t="s">
        <v>2084</v>
      </c>
      <c r="ALI124" s="482" t="s">
        <v>27</v>
      </c>
      <c r="ALJ124" s="483">
        <v>28.15</v>
      </c>
      <c r="ALK124" s="484">
        <v>486.86</v>
      </c>
      <c r="ALL124" s="485">
        <v>456.41</v>
      </c>
      <c r="ALM124" s="480" t="s">
        <v>181</v>
      </c>
      <c r="ALN124" s="481" t="s">
        <v>2082</v>
      </c>
      <c r="ALO124" s="481" t="s">
        <v>2083</v>
      </c>
      <c r="ALP124" s="480" t="s">
        <v>2084</v>
      </c>
      <c r="ALQ124" s="482" t="s">
        <v>27</v>
      </c>
      <c r="ALR124" s="483">
        <v>28.15</v>
      </c>
      <c r="ALS124" s="484">
        <v>486.86</v>
      </c>
      <c r="ALT124" s="485">
        <v>456.41</v>
      </c>
      <c r="ALU124" s="480" t="s">
        <v>181</v>
      </c>
      <c r="ALV124" s="481" t="s">
        <v>2082</v>
      </c>
      <c r="ALW124" s="481" t="s">
        <v>2083</v>
      </c>
      <c r="ALX124" s="480" t="s">
        <v>2084</v>
      </c>
      <c r="ALY124" s="482" t="s">
        <v>27</v>
      </c>
      <c r="ALZ124" s="483">
        <v>28.15</v>
      </c>
      <c r="AMA124" s="484">
        <v>486.86</v>
      </c>
      <c r="AMB124" s="485">
        <v>456.41</v>
      </c>
      <c r="AMC124" s="480" t="s">
        <v>181</v>
      </c>
      <c r="AMD124" s="481" t="s">
        <v>2082</v>
      </c>
      <c r="AME124" s="481" t="s">
        <v>2083</v>
      </c>
      <c r="AMF124" s="480" t="s">
        <v>2084</v>
      </c>
      <c r="AMG124" s="482" t="s">
        <v>27</v>
      </c>
      <c r="AMH124" s="483">
        <v>28.15</v>
      </c>
      <c r="AMI124" s="484">
        <v>486.86</v>
      </c>
      <c r="AMJ124" s="485">
        <v>456.41</v>
      </c>
      <c r="AMK124" s="480" t="s">
        <v>181</v>
      </c>
      <c r="AML124" s="481" t="s">
        <v>2082</v>
      </c>
      <c r="AMM124" s="481" t="s">
        <v>2083</v>
      </c>
      <c r="AMN124" s="480" t="s">
        <v>2084</v>
      </c>
      <c r="AMO124" s="482" t="s">
        <v>27</v>
      </c>
      <c r="AMP124" s="483">
        <v>28.15</v>
      </c>
      <c r="AMQ124" s="484">
        <v>486.86</v>
      </c>
      <c r="AMR124" s="485">
        <v>456.41</v>
      </c>
      <c r="AMS124" s="480" t="s">
        <v>181</v>
      </c>
      <c r="AMT124" s="481" t="s">
        <v>2082</v>
      </c>
      <c r="AMU124" s="481" t="s">
        <v>2083</v>
      </c>
      <c r="AMV124" s="480" t="s">
        <v>2084</v>
      </c>
      <c r="AMW124" s="482" t="s">
        <v>27</v>
      </c>
      <c r="AMX124" s="483">
        <v>28.15</v>
      </c>
      <c r="AMY124" s="484">
        <v>486.86</v>
      </c>
      <c r="AMZ124" s="485">
        <v>456.41</v>
      </c>
      <c r="ANA124" s="480" t="s">
        <v>181</v>
      </c>
      <c r="ANB124" s="481" t="s">
        <v>2082</v>
      </c>
      <c r="ANC124" s="481" t="s">
        <v>2083</v>
      </c>
      <c r="AND124" s="480" t="s">
        <v>2084</v>
      </c>
      <c r="ANE124" s="482" t="s">
        <v>27</v>
      </c>
      <c r="ANF124" s="483">
        <v>28.15</v>
      </c>
      <c r="ANG124" s="484">
        <v>486.86</v>
      </c>
      <c r="ANH124" s="485">
        <v>456.41</v>
      </c>
      <c r="ANI124" s="480" t="s">
        <v>181</v>
      </c>
      <c r="ANJ124" s="481" t="s">
        <v>2082</v>
      </c>
      <c r="ANK124" s="481" t="s">
        <v>2083</v>
      </c>
      <c r="ANL124" s="480" t="s">
        <v>2084</v>
      </c>
      <c r="ANM124" s="482" t="s">
        <v>27</v>
      </c>
      <c r="ANN124" s="483">
        <v>28.15</v>
      </c>
      <c r="ANO124" s="484">
        <v>486.86</v>
      </c>
      <c r="ANP124" s="485">
        <v>456.41</v>
      </c>
      <c r="ANQ124" s="480" t="s">
        <v>181</v>
      </c>
      <c r="ANR124" s="481" t="s">
        <v>2082</v>
      </c>
      <c r="ANS124" s="481" t="s">
        <v>2083</v>
      </c>
      <c r="ANT124" s="480" t="s">
        <v>2084</v>
      </c>
      <c r="ANU124" s="482" t="s">
        <v>27</v>
      </c>
      <c r="ANV124" s="483">
        <v>28.15</v>
      </c>
      <c r="ANW124" s="484">
        <v>486.86</v>
      </c>
      <c r="ANX124" s="485">
        <v>456.41</v>
      </c>
      <c r="ANY124" s="480" t="s">
        <v>181</v>
      </c>
      <c r="ANZ124" s="481" t="s">
        <v>2082</v>
      </c>
      <c r="AOA124" s="481" t="s">
        <v>2083</v>
      </c>
      <c r="AOB124" s="480" t="s">
        <v>2084</v>
      </c>
      <c r="AOC124" s="482" t="s">
        <v>27</v>
      </c>
      <c r="AOD124" s="483">
        <v>28.15</v>
      </c>
      <c r="AOE124" s="484">
        <v>486.86</v>
      </c>
      <c r="AOF124" s="485">
        <v>456.41</v>
      </c>
      <c r="AOG124" s="480" t="s">
        <v>181</v>
      </c>
      <c r="AOH124" s="481" t="s">
        <v>2082</v>
      </c>
      <c r="AOI124" s="481" t="s">
        <v>2083</v>
      </c>
      <c r="AOJ124" s="480" t="s">
        <v>2084</v>
      </c>
      <c r="AOK124" s="482" t="s">
        <v>27</v>
      </c>
      <c r="AOL124" s="483">
        <v>28.15</v>
      </c>
      <c r="AOM124" s="484">
        <v>486.86</v>
      </c>
      <c r="AON124" s="485">
        <v>456.41</v>
      </c>
      <c r="AOO124" s="480" t="s">
        <v>181</v>
      </c>
      <c r="AOP124" s="481" t="s">
        <v>2082</v>
      </c>
      <c r="AOQ124" s="481" t="s">
        <v>2083</v>
      </c>
      <c r="AOR124" s="480" t="s">
        <v>2084</v>
      </c>
      <c r="AOS124" s="482" t="s">
        <v>27</v>
      </c>
      <c r="AOT124" s="483">
        <v>28.15</v>
      </c>
      <c r="AOU124" s="484">
        <v>486.86</v>
      </c>
      <c r="AOV124" s="485">
        <v>456.41</v>
      </c>
      <c r="AOW124" s="480" t="s">
        <v>181</v>
      </c>
      <c r="AOX124" s="481" t="s">
        <v>2082</v>
      </c>
      <c r="AOY124" s="481" t="s">
        <v>2083</v>
      </c>
      <c r="AOZ124" s="480" t="s">
        <v>2084</v>
      </c>
      <c r="APA124" s="482" t="s">
        <v>27</v>
      </c>
      <c r="APB124" s="483">
        <v>28.15</v>
      </c>
      <c r="APC124" s="484">
        <v>486.86</v>
      </c>
      <c r="APD124" s="485">
        <v>456.41</v>
      </c>
      <c r="APE124" s="480" t="s">
        <v>181</v>
      </c>
      <c r="APF124" s="481" t="s">
        <v>2082</v>
      </c>
      <c r="APG124" s="481" t="s">
        <v>2083</v>
      </c>
      <c r="APH124" s="480" t="s">
        <v>2084</v>
      </c>
      <c r="API124" s="482" t="s">
        <v>27</v>
      </c>
      <c r="APJ124" s="483">
        <v>28.15</v>
      </c>
      <c r="APK124" s="484">
        <v>486.86</v>
      </c>
      <c r="APL124" s="485">
        <v>456.41</v>
      </c>
      <c r="APM124" s="480" t="s">
        <v>181</v>
      </c>
      <c r="APN124" s="481" t="s">
        <v>2082</v>
      </c>
      <c r="APO124" s="481" t="s">
        <v>2083</v>
      </c>
      <c r="APP124" s="480" t="s">
        <v>2084</v>
      </c>
      <c r="APQ124" s="482" t="s">
        <v>27</v>
      </c>
      <c r="APR124" s="483">
        <v>28.15</v>
      </c>
      <c r="APS124" s="484">
        <v>486.86</v>
      </c>
      <c r="APT124" s="485">
        <v>456.41</v>
      </c>
      <c r="APU124" s="480" t="s">
        <v>181</v>
      </c>
      <c r="APV124" s="481" t="s">
        <v>2082</v>
      </c>
      <c r="APW124" s="481" t="s">
        <v>2083</v>
      </c>
      <c r="APX124" s="480" t="s">
        <v>2084</v>
      </c>
      <c r="APY124" s="482" t="s">
        <v>27</v>
      </c>
      <c r="APZ124" s="483">
        <v>28.15</v>
      </c>
      <c r="AQA124" s="484">
        <v>486.86</v>
      </c>
      <c r="AQB124" s="485">
        <v>456.41</v>
      </c>
      <c r="AQC124" s="480" t="s">
        <v>181</v>
      </c>
      <c r="AQD124" s="481" t="s">
        <v>2082</v>
      </c>
      <c r="AQE124" s="481" t="s">
        <v>2083</v>
      </c>
      <c r="AQF124" s="480" t="s">
        <v>2084</v>
      </c>
      <c r="AQG124" s="482" t="s">
        <v>27</v>
      </c>
      <c r="AQH124" s="483">
        <v>28.15</v>
      </c>
      <c r="AQI124" s="484">
        <v>486.86</v>
      </c>
      <c r="AQJ124" s="485">
        <v>456.41</v>
      </c>
      <c r="AQK124" s="480" t="s">
        <v>181</v>
      </c>
      <c r="AQL124" s="481" t="s">
        <v>2082</v>
      </c>
      <c r="AQM124" s="481" t="s">
        <v>2083</v>
      </c>
      <c r="AQN124" s="480" t="s">
        <v>2084</v>
      </c>
      <c r="AQO124" s="482" t="s">
        <v>27</v>
      </c>
      <c r="AQP124" s="483">
        <v>28.15</v>
      </c>
      <c r="AQQ124" s="484">
        <v>486.86</v>
      </c>
      <c r="AQR124" s="485">
        <v>456.41</v>
      </c>
      <c r="AQS124" s="480" t="s">
        <v>181</v>
      </c>
      <c r="AQT124" s="481" t="s">
        <v>2082</v>
      </c>
      <c r="AQU124" s="481" t="s">
        <v>2083</v>
      </c>
      <c r="AQV124" s="480" t="s">
        <v>2084</v>
      </c>
      <c r="AQW124" s="482" t="s">
        <v>27</v>
      </c>
      <c r="AQX124" s="483">
        <v>28.15</v>
      </c>
      <c r="AQY124" s="484">
        <v>486.86</v>
      </c>
      <c r="AQZ124" s="485">
        <v>456.41</v>
      </c>
      <c r="ARA124" s="480" t="s">
        <v>181</v>
      </c>
      <c r="ARB124" s="481" t="s">
        <v>2082</v>
      </c>
      <c r="ARC124" s="481" t="s">
        <v>2083</v>
      </c>
      <c r="ARD124" s="480" t="s">
        <v>2084</v>
      </c>
      <c r="ARE124" s="482" t="s">
        <v>27</v>
      </c>
      <c r="ARF124" s="483">
        <v>28.15</v>
      </c>
      <c r="ARG124" s="484">
        <v>486.86</v>
      </c>
      <c r="ARH124" s="485">
        <v>456.41</v>
      </c>
      <c r="ARI124" s="480" t="s">
        <v>181</v>
      </c>
      <c r="ARJ124" s="481" t="s">
        <v>2082</v>
      </c>
      <c r="ARK124" s="481" t="s">
        <v>2083</v>
      </c>
      <c r="ARL124" s="480" t="s">
        <v>2084</v>
      </c>
      <c r="ARM124" s="482" t="s">
        <v>27</v>
      </c>
      <c r="ARN124" s="483">
        <v>28.15</v>
      </c>
      <c r="ARO124" s="484">
        <v>486.86</v>
      </c>
      <c r="ARP124" s="485">
        <v>456.41</v>
      </c>
      <c r="ARQ124" s="480" t="s">
        <v>181</v>
      </c>
      <c r="ARR124" s="481" t="s">
        <v>2082</v>
      </c>
      <c r="ARS124" s="481" t="s">
        <v>2083</v>
      </c>
      <c r="ART124" s="480" t="s">
        <v>2084</v>
      </c>
      <c r="ARU124" s="482" t="s">
        <v>27</v>
      </c>
      <c r="ARV124" s="483">
        <v>28.15</v>
      </c>
      <c r="ARW124" s="484">
        <v>486.86</v>
      </c>
      <c r="ARX124" s="485">
        <v>456.41</v>
      </c>
      <c r="ARY124" s="480" t="s">
        <v>181</v>
      </c>
      <c r="ARZ124" s="481" t="s">
        <v>2082</v>
      </c>
      <c r="ASA124" s="481" t="s">
        <v>2083</v>
      </c>
      <c r="ASB124" s="480" t="s">
        <v>2084</v>
      </c>
      <c r="ASC124" s="482" t="s">
        <v>27</v>
      </c>
      <c r="ASD124" s="483">
        <v>28.15</v>
      </c>
      <c r="ASE124" s="484">
        <v>486.86</v>
      </c>
      <c r="ASF124" s="485">
        <v>456.41</v>
      </c>
      <c r="ASG124" s="480" t="s">
        <v>181</v>
      </c>
      <c r="ASH124" s="481" t="s">
        <v>2082</v>
      </c>
      <c r="ASI124" s="481" t="s">
        <v>2083</v>
      </c>
      <c r="ASJ124" s="480" t="s">
        <v>2084</v>
      </c>
      <c r="ASK124" s="482" t="s">
        <v>27</v>
      </c>
      <c r="ASL124" s="483">
        <v>28.15</v>
      </c>
      <c r="ASM124" s="484">
        <v>486.86</v>
      </c>
      <c r="ASN124" s="485">
        <v>456.41</v>
      </c>
      <c r="ASO124" s="480" t="s">
        <v>181</v>
      </c>
      <c r="ASP124" s="481" t="s">
        <v>2082</v>
      </c>
      <c r="ASQ124" s="481" t="s">
        <v>2083</v>
      </c>
      <c r="ASR124" s="480" t="s">
        <v>2084</v>
      </c>
      <c r="ASS124" s="482" t="s">
        <v>27</v>
      </c>
      <c r="AST124" s="483">
        <v>28.15</v>
      </c>
      <c r="ASU124" s="484">
        <v>486.86</v>
      </c>
      <c r="ASV124" s="485">
        <v>456.41</v>
      </c>
      <c r="ASW124" s="480" t="s">
        <v>181</v>
      </c>
      <c r="ASX124" s="481" t="s">
        <v>2082</v>
      </c>
      <c r="ASY124" s="481" t="s">
        <v>2083</v>
      </c>
      <c r="ASZ124" s="480" t="s">
        <v>2084</v>
      </c>
      <c r="ATA124" s="482" t="s">
        <v>27</v>
      </c>
      <c r="ATB124" s="483">
        <v>28.15</v>
      </c>
      <c r="ATC124" s="484">
        <v>486.86</v>
      </c>
      <c r="ATD124" s="485">
        <v>456.41</v>
      </c>
      <c r="ATE124" s="480" t="s">
        <v>181</v>
      </c>
      <c r="ATF124" s="481" t="s">
        <v>2082</v>
      </c>
      <c r="ATG124" s="481" t="s">
        <v>2083</v>
      </c>
      <c r="ATH124" s="480" t="s">
        <v>2084</v>
      </c>
      <c r="ATI124" s="482" t="s">
        <v>27</v>
      </c>
      <c r="ATJ124" s="483">
        <v>28.15</v>
      </c>
      <c r="ATK124" s="484">
        <v>486.86</v>
      </c>
      <c r="ATL124" s="485">
        <v>456.41</v>
      </c>
      <c r="ATM124" s="480" t="s">
        <v>181</v>
      </c>
      <c r="ATN124" s="481" t="s">
        <v>2082</v>
      </c>
      <c r="ATO124" s="481" t="s">
        <v>2083</v>
      </c>
      <c r="ATP124" s="480" t="s">
        <v>2084</v>
      </c>
      <c r="ATQ124" s="482" t="s">
        <v>27</v>
      </c>
      <c r="ATR124" s="483">
        <v>28.15</v>
      </c>
      <c r="ATS124" s="484">
        <v>486.86</v>
      </c>
      <c r="ATT124" s="485">
        <v>456.41</v>
      </c>
      <c r="ATU124" s="480" t="s">
        <v>181</v>
      </c>
      <c r="ATV124" s="481" t="s">
        <v>2082</v>
      </c>
      <c r="ATW124" s="481" t="s">
        <v>2083</v>
      </c>
      <c r="ATX124" s="480" t="s">
        <v>2084</v>
      </c>
      <c r="ATY124" s="482" t="s">
        <v>27</v>
      </c>
      <c r="ATZ124" s="483">
        <v>28.15</v>
      </c>
      <c r="AUA124" s="484">
        <v>486.86</v>
      </c>
      <c r="AUB124" s="485">
        <v>456.41</v>
      </c>
      <c r="AUC124" s="480" t="s">
        <v>181</v>
      </c>
      <c r="AUD124" s="481" t="s">
        <v>2082</v>
      </c>
      <c r="AUE124" s="481" t="s">
        <v>2083</v>
      </c>
      <c r="AUF124" s="480" t="s">
        <v>2084</v>
      </c>
      <c r="AUG124" s="482" t="s">
        <v>27</v>
      </c>
      <c r="AUH124" s="483">
        <v>28.15</v>
      </c>
      <c r="AUI124" s="484">
        <v>486.86</v>
      </c>
      <c r="AUJ124" s="485">
        <v>456.41</v>
      </c>
      <c r="AUK124" s="480" t="s">
        <v>181</v>
      </c>
      <c r="AUL124" s="481" t="s">
        <v>2082</v>
      </c>
      <c r="AUM124" s="481" t="s">
        <v>2083</v>
      </c>
      <c r="AUN124" s="480" t="s">
        <v>2084</v>
      </c>
      <c r="AUO124" s="482" t="s">
        <v>27</v>
      </c>
      <c r="AUP124" s="483">
        <v>28.15</v>
      </c>
      <c r="AUQ124" s="484">
        <v>486.86</v>
      </c>
      <c r="AUR124" s="485">
        <v>456.41</v>
      </c>
      <c r="AUS124" s="480" t="s">
        <v>181</v>
      </c>
      <c r="AUT124" s="481" t="s">
        <v>2082</v>
      </c>
      <c r="AUU124" s="481" t="s">
        <v>2083</v>
      </c>
      <c r="AUV124" s="480" t="s">
        <v>2084</v>
      </c>
      <c r="AUW124" s="482" t="s">
        <v>27</v>
      </c>
      <c r="AUX124" s="483">
        <v>28.15</v>
      </c>
      <c r="AUY124" s="484">
        <v>486.86</v>
      </c>
      <c r="AUZ124" s="485">
        <v>456.41</v>
      </c>
      <c r="AVA124" s="480" t="s">
        <v>181</v>
      </c>
      <c r="AVB124" s="481" t="s">
        <v>2082</v>
      </c>
      <c r="AVC124" s="481" t="s">
        <v>2083</v>
      </c>
      <c r="AVD124" s="480" t="s">
        <v>2084</v>
      </c>
      <c r="AVE124" s="482" t="s">
        <v>27</v>
      </c>
      <c r="AVF124" s="483">
        <v>28.15</v>
      </c>
      <c r="AVG124" s="484">
        <v>486.86</v>
      </c>
      <c r="AVH124" s="485">
        <v>456.41</v>
      </c>
      <c r="AVI124" s="480" t="s">
        <v>181</v>
      </c>
      <c r="AVJ124" s="481" t="s">
        <v>2082</v>
      </c>
      <c r="AVK124" s="481" t="s">
        <v>2083</v>
      </c>
      <c r="AVL124" s="480" t="s">
        <v>2084</v>
      </c>
      <c r="AVM124" s="482" t="s">
        <v>27</v>
      </c>
      <c r="AVN124" s="483">
        <v>28.15</v>
      </c>
      <c r="AVO124" s="484">
        <v>486.86</v>
      </c>
      <c r="AVP124" s="485">
        <v>456.41</v>
      </c>
      <c r="AVQ124" s="480" t="s">
        <v>181</v>
      </c>
      <c r="AVR124" s="481" t="s">
        <v>2082</v>
      </c>
      <c r="AVS124" s="481" t="s">
        <v>2083</v>
      </c>
      <c r="AVT124" s="480" t="s">
        <v>2084</v>
      </c>
      <c r="AVU124" s="482" t="s">
        <v>27</v>
      </c>
      <c r="AVV124" s="483">
        <v>28.15</v>
      </c>
      <c r="AVW124" s="484">
        <v>486.86</v>
      </c>
      <c r="AVX124" s="485">
        <v>456.41</v>
      </c>
      <c r="AVY124" s="480" t="s">
        <v>181</v>
      </c>
      <c r="AVZ124" s="481" t="s">
        <v>2082</v>
      </c>
      <c r="AWA124" s="481" t="s">
        <v>2083</v>
      </c>
      <c r="AWB124" s="480" t="s">
        <v>2084</v>
      </c>
      <c r="AWC124" s="482" t="s">
        <v>27</v>
      </c>
      <c r="AWD124" s="483">
        <v>28.15</v>
      </c>
      <c r="AWE124" s="484">
        <v>486.86</v>
      </c>
      <c r="AWF124" s="485">
        <v>456.41</v>
      </c>
      <c r="AWG124" s="480" t="s">
        <v>181</v>
      </c>
      <c r="AWH124" s="481" t="s">
        <v>2082</v>
      </c>
      <c r="AWI124" s="481" t="s">
        <v>2083</v>
      </c>
      <c r="AWJ124" s="480" t="s">
        <v>2084</v>
      </c>
      <c r="AWK124" s="482" t="s">
        <v>27</v>
      </c>
      <c r="AWL124" s="483">
        <v>28.15</v>
      </c>
      <c r="AWM124" s="484">
        <v>486.86</v>
      </c>
      <c r="AWN124" s="485">
        <v>456.41</v>
      </c>
      <c r="AWO124" s="480" t="s">
        <v>181</v>
      </c>
      <c r="AWP124" s="481" t="s">
        <v>2082</v>
      </c>
      <c r="AWQ124" s="481" t="s">
        <v>2083</v>
      </c>
      <c r="AWR124" s="480" t="s">
        <v>2084</v>
      </c>
      <c r="AWS124" s="482" t="s">
        <v>27</v>
      </c>
      <c r="AWT124" s="483">
        <v>28.15</v>
      </c>
      <c r="AWU124" s="484">
        <v>486.86</v>
      </c>
      <c r="AWV124" s="485">
        <v>456.41</v>
      </c>
      <c r="AWW124" s="480" t="s">
        <v>181</v>
      </c>
      <c r="AWX124" s="481" t="s">
        <v>2082</v>
      </c>
      <c r="AWY124" s="481" t="s">
        <v>2083</v>
      </c>
      <c r="AWZ124" s="480" t="s">
        <v>2084</v>
      </c>
      <c r="AXA124" s="482" t="s">
        <v>27</v>
      </c>
      <c r="AXB124" s="483">
        <v>28.15</v>
      </c>
      <c r="AXC124" s="484">
        <v>486.86</v>
      </c>
      <c r="AXD124" s="485">
        <v>456.41</v>
      </c>
      <c r="AXE124" s="480" t="s">
        <v>181</v>
      </c>
      <c r="AXF124" s="481" t="s">
        <v>2082</v>
      </c>
      <c r="AXG124" s="481" t="s">
        <v>2083</v>
      </c>
      <c r="AXH124" s="480" t="s">
        <v>2084</v>
      </c>
      <c r="AXI124" s="482" t="s">
        <v>27</v>
      </c>
      <c r="AXJ124" s="483">
        <v>28.15</v>
      </c>
      <c r="AXK124" s="484">
        <v>486.86</v>
      </c>
      <c r="AXL124" s="485">
        <v>456.41</v>
      </c>
      <c r="AXM124" s="480" t="s">
        <v>181</v>
      </c>
      <c r="AXN124" s="481" t="s">
        <v>2082</v>
      </c>
      <c r="AXO124" s="481" t="s">
        <v>2083</v>
      </c>
      <c r="AXP124" s="480" t="s">
        <v>2084</v>
      </c>
      <c r="AXQ124" s="482" t="s">
        <v>27</v>
      </c>
      <c r="AXR124" s="483">
        <v>28.15</v>
      </c>
      <c r="AXS124" s="484">
        <v>486.86</v>
      </c>
      <c r="AXT124" s="485">
        <v>456.41</v>
      </c>
      <c r="AXU124" s="480" t="s">
        <v>181</v>
      </c>
      <c r="AXV124" s="481" t="s">
        <v>2082</v>
      </c>
      <c r="AXW124" s="481" t="s">
        <v>2083</v>
      </c>
      <c r="AXX124" s="480" t="s">
        <v>2084</v>
      </c>
      <c r="AXY124" s="482" t="s">
        <v>27</v>
      </c>
      <c r="AXZ124" s="483">
        <v>28.15</v>
      </c>
      <c r="AYA124" s="484">
        <v>486.86</v>
      </c>
      <c r="AYB124" s="485">
        <v>456.41</v>
      </c>
      <c r="AYC124" s="480" t="s">
        <v>181</v>
      </c>
      <c r="AYD124" s="481" t="s">
        <v>2082</v>
      </c>
      <c r="AYE124" s="481" t="s">
        <v>2083</v>
      </c>
      <c r="AYF124" s="480" t="s">
        <v>2084</v>
      </c>
      <c r="AYG124" s="482" t="s">
        <v>27</v>
      </c>
      <c r="AYH124" s="483">
        <v>28.15</v>
      </c>
      <c r="AYI124" s="484">
        <v>486.86</v>
      </c>
      <c r="AYJ124" s="485">
        <v>456.41</v>
      </c>
      <c r="AYK124" s="480" t="s">
        <v>181</v>
      </c>
      <c r="AYL124" s="481" t="s">
        <v>2082</v>
      </c>
      <c r="AYM124" s="481" t="s">
        <v>2083</v>
      </c>
      <c r="AYN124" s="480" t="s">
        <v>2084</v>
      </c>
      <c r="AYO124" s="482" t="s">
        <v>27</v>
      </c>
      <c r="AYP124" s="483">
        <v>28.15</v>
      </c>
      <c r="AYQ124" s="484">
        <v>486.86</v>
      </c>
      <c r="AYR124" s="485">
        <v>456.41</v>
      </c>
      <c r="AYS124" s="480" t="s">
        <v>181</v>
      </c>
      <c r="AYT124" s="481" t="s">
        <v>2082</v>
      </c>
      <c r="AYU124" s="481" t="s">
        <v>2083</v>
      </c>
      <c r="AYV124" s="480" t="s">
        <v>2084</v>
      </c>
      <c r="AYW124" s="482" t="s">
        <v>27</v>
      </c>
      <c r="AYX124" s="483">
        <v>28.15</v>
      </c>
      <c r="AYY124" s="484">
        <v>486.86</v>
      </c>
      <c r="AYZ124" s="485">
        <v>456.41</v>
      </c>
      <c r="AZA124" s="480" t="s">
        <v>181</v>
      </c>
      <c r="AZB124" s="481" t="s">
        <v>2082</v>
      </c>
      <c r="AZC124" s="481" t="s">
        <v>2083</v>
      </c>
      <c r="AZD124" s="480" t="s">
        <v>2084</v>
      </c>
      <c r="AZE124" s="482" t="s">
        <v>27</v>
      </c>
      <c r="AZF124" s="483">
        <v>28.15</v>
      </c>
      <c r="AZG124" s="484">
        <v>486.86</v>
      </c>
      <c r="AZH124" s="485">
        <v>456.41</v>
      </c>
      <c r="AZI124" s="480" t="s">
        <v>181</v>
      </c>
      <c r="AZJ124" s="481" t="s">
        <v>2082</v>
      </c>
      <c r="AZK124" s="481" t="s">
        <v>2083</v>
      </c>
      <c r="AZL124" s="480" t="s">
        <v>2084</v>
      </c>
      <c r="AZM124" s="482" t="s">
        <v>27</v>
      </c>
      <c r="AZN124" s="483">
        <v>28.15</v>
      </c>
      <c r="AZO124" s="484">
        <v>486.86</v>
      </c>
      <c r="AZP124" s="485">
        <v>456.41</v>
      </c>
      <c r="AZQ124" s="480" t="s">
        <v>181</v>
      </c>
      <c r="AZR124" s="481" t="s">
        <v>2082</v>
      </c>
      <c r="AZS124" s="481" t="s">
        <v>2083</v>
      </c>
      <c r="AZT124" s="480" t="s">
        <v>2084</v>
      </c>
      <c r="AZU124" s="482" t="s">
        <v>27</v>
      </c>
      <c r="AZV124" s="483">
        <v>28.15</v>
      </c>
      <c r="AZW124" s="484">
        <v>486.86</v>
      </c>
      <c r="AZX124" s="485">
        <v>456.41</v>
      </c>
      <c r="AZY124" s="480" t="s">
        <v>181</v>
      </c>
      <c r="AZZ124" s="481" t="s">
        <v>2082</v>
      </c>
      <c r="BAA124" s="481" t="s">
        <v>2083</v>
      </c>
      <c r="BAB124" s="480" t="s">
        <v>2084</v>
      </c>
      <c r="BAC124" s="482" t="s">
        <v>27</v>
      </c>
      <c r="BAD124" s="483">
        <v>28.15</v>
      </c>
      <c r="BAE124" s="484">
        <v>486.86</v>
      </c>
      <c r="BAF124" s="485">
        <v>456.41</v>
      </c>
      <c r="BAG124" s="480" t="s">
        <v>181</v>
      </c>
      <c r="BAH124" s="481" t="s">
        <v>2082</v>
      </c>
      <c r="BAI124" s="481" t="s">
        <v>2083</v>
      </c>
      <c r="BAJ124" s="480" t="s">
        <v>2084</v>
      </c>
      <c r="BAK124" s="482" t="s">
        <v>27</v>
      </c>
      <c r="BAL124" s="483">
        <v>28.15</v>
      </c>
      <c r="BAM124" s="484">
        <v>486.86</v>
      </c>
      <c r="BAN124" s="485">
        <v>456.41</v>
      </c>
      <c r="BAO124" s="480" t="s">
        <v>181</v>
      </c>
      <c r="BAP124" s="481" t="s">
        <v>2082</v>
      </c>
      <c r="BAQ124" s="481" t="s">
        <v>2083</v>
      </c>
      <c r="BAR124" s="480" t="s">
        <v>2084</v>
      </c>
      <c r="BAS124" s="482" t="s">
        <v>27</v>
      </c>
      <c r="BAT124" s="483">
        <v>28.15</v>
      </c>
      <c r="BAU124" s="484">
        <v>486.86</v>
      </c>
      <c r="BAV124" s="485">
        <v>456.41</v>
      </c>
      <c r="BAW124" s="480" t="s">
        <v>181</v>
      </c>
      <c r="BAX124" s="481" t="s">
        <v>2082</v>
      </c>
      <c r="BAY124" s="481" t="s">
        <v>2083</v>
      </c>
      <c r="BAZ124" s="480" t="s">
        <v>2084</v>
      </c>
      <c r="BBA124" s="482" t="s">
        <v>27</v>
      </c>
      <c r="BBB124" s="483">
        <v>28.15</v>
      </c>
      <c r="BBC124" s="484">
        <v>486.86</v>
      </c>
      <c r="BBD124" s="485">
        <v>456.41</v>
      </c>
      <c r="BBE124" s="480" t="s">
        <v>181</v>
      </c>
      <c r="BBF124" s="481" t="s">
        <v>2082</v>
      </c>
      <c r="BBG124" s="481" t="s">
        <v>2083</v>
      </c>
      <c r="BBH124" s="480" t="s">
        <v>2084</v>
      </c>
      <c r="BBI124" s="482" t="s">
        <v>27</v>
      </c>
      <c r="BBJ124" s="483">
        <v>28.15</v>
      </c>
      <c r="BBK124" s="484">
        <v>486.86</v>
      </c>
      <c r="BBL124" s="485">
        <v>456.41</v>
      </c>
      <c r="BBM124" s="480" t="s">
        <v>181</v>
      </c>
      <c r="BBN124" s="481" t="s">
        <v>2082</v>
      </c>
      <c r="BBO124" s="481" t="s">
        <v>2083</v>
      </c>
      <c r="BBP124" s="480" t="s">
        <v>2084</v>
      </c>
      <c r="BBQ124" s="482" t="s">
        <v>27</v>
      </c>
      <c r="BBR124" s="483">
        <v>28.15</v>
      </c>
      <c r="BBS124" s="484">
        <v>486.86</v>
      </c>
      <c r="BBT124" s="485">
        <v>456.41</v>
      </c>
      <c r="BBU124" s="480" t="s">
        <v>181</v>
      </c>
      <c r="BBV124" s="481" t="s">
        <v>2082</v>
      </c>
      <c r="BBW124" s="481" t="s">
        <v>2083</v>
      </c>
      <c r="BBX124" s="480" t="s">
        <v>2084</v>
      </c>
      <c r="BBY124" s="482" t="s">
        <v>27</v>
      </c>
      <c r="BBZ124" s="483">
        <v>28.15</v>
      </c>
      <c r="BCA124" s="484">
        <v>486.86</v>
      </c>
      <c r="BCB124" s="485">
        <v>456.41</v>
      </c>
      <c r="BCC124" s="480" t="s">
        <v>181</v>
      </c>
      <c r="BCD124" s="481" t="s">
        <v>2082</v>
      </c>
      <c r="BCE124" s="481" t="s">
        <v>2083</v>
      </c>
      <c r="BCF124" s="480" t="s">
        <v>2084</v>
      </c>
      <c r="BCG124" s="482" t="s">
        <v>27</v>
      </c>
      <c r="BCH124" s="483">
        <v>28.15</v>
      </c>
      <c r="BCI124" s="484">
        <v>486.86</v>
      </c>
      <c r="BCJ124" s="485">
        <v>456.41</v>
      </c>
      <c r="BCK124" s="480" t="s">
        <v>181</v>
      </c>
      <c r="BCL124" s="481" t="s">
        <v>2082</v>
      </c>
      <c r="BCM124" s="481" t="s">
        <v>2083</v>
      </c>
      <c r="BCN124" s="480" t="s">
        <v>2084</v>
      </c>
      <c r="BCO124" s="482" t="s">
        <v>27</v>
      </c>
      <c r="BCP124" s="483">
        <v>28.15</v>
      </c>
      <c r="BCQ124" s="484">
        <v>486.86</v>
      </c>
      <c r="BCR124" s="485">
        <v>456.41</v>
      </c>
      <c r="BCS124" s="480" t="s">
        <v>181</v>
      </c>
      <c r="BCT124" s="481" t="s">
        <v>2082</v>
      </c>
      <c r="BCU124" s="481" t="s">
        <v>2083</v>
      </c>
      <c r="BCV124" s="480" t="s">
        <v>2084</v>
      </c>
      <c r="BCW124" s="482" t="s">
        <v>27</v>
      </c>
      <c r="BCX124" s="483">
        <v>28.15</v>
      </c>
      <c r="BCY124" s="484">
        <v>486.86</v>
      </c>
      <c r="BCZ124" s="485">
        <v>456.41</v>
      </c>
      <c r="BDA124" s="480" t="s">
        <v>181</v>
      </c>
      <c r="BDB124" s="481" t="s">
        <v>2082</v>
      </c>
      <c r="BDC124" s="481" t="s">
        <v>2083</v>
      </c>
      <c r="BDD124" s="480" t="s">
        <v>2084</v>
      </c>
      <c r="BDE124" s="482" t="s">
        <v>27</v>
      </c>
      <c r="BDF124" s="483">
        <v>28.15</v>
      </c>
      <c r="BDG124" s="484">
        <v>486.86</v>
      </c>
      <c r="BDH124" s="485">
        <v>456.41</v>
      </c>
      <c r="BDI124" s="480" t="s">
        <v>181</v>
      </c>
      <c r="BDJ124" s="481" t="s">
        <v>2082</v>
      </c>
      <c r="BDK124" s="481" t="s">
        <v>2083</v>
      </c>
      <c r="BDL124" s="480" t="s">
        <v>2084</v>
      </c>
      <c r="BDM124" s="482" t="s">
        <v>27</v>
      </c>
      <c r="BDN124" s="483">
        <v>28.15</v>
      </c>
      <c r="BDO124" s="484">
        <v>486.86</v>
      </c>
      <c r="BDP124" s="485">
        <v>456.41</v>
      </c>
      <c r="BDQ124" s="480" t="s">
        <v>181</v>
      </c>
      <c r="BDR124" s="481" t="s">
        <v>2082</v>
      </c>
      <c r="BDS124" s="481" t="s">
        <v>2083</v>
      </c>
      <c r="BDT124" s="480" t="s">
        <v>2084</v>
      </c>
      <c r="BDU124" s="482" t="s">
        <v>27</v>
      </c>
      <c r="BDV124" s="483">
        <v>28.15</v>
      </c>
      <c r="BDW124" s="484">
        <v>486.86</v>
      </c>
      <c r="BDX124" s="485">
        <v>456.41</v>
      </c>
      <c r="BDY124" s="480" t="s">
        <v>181</v>
      </c>
      <c r="BDZ124" s="481" t="s">
        <v>2082</v>
      </c>
      <c r="BEA124" s="481" t="s">
        <v>2083</v>
      </c>
      <c r="BEB124" s="480" t="s">
        <v>2084</v>
      </c>
      <c r="BEC124" s="482" t="s">
        <v>27</v>
      </c>
      <c r="BED124" s="483">
        <v>28.15</v>
      </c>
      <c r="BEE124" s="484">
        <v>486.86</v>
      </c>
      <c r="BEF124" s="485">
        <v>456.41</v>
      </c>
      <c r="BEG124" s="480" t="s">
        <v>181</v>
      </c>
      <c r="BEH124" s="481" t="s">
        <v>2082</v>
      </c>
      <c r="BEI124" s="481" t="s">
        <v>2083</v>
      </c>
      <c r="BEJ124" s="480" t="s">
        <v>2084</v>
      </c>
      <c r="BEK124" s="482" t="s">
        <v>27</v>
      </c>
      <c r="BEL124" s="483">
        <v>28.15</v>
      </c>
      <c r="BEM124" s="484">
        <v>486.86</v>
      </c>
      <c r="BEN124" s="485">
        <v>456.41</v>
      </c>
      <c r="BEO124" s="480" t="s">
        <v>181</v>
      </c>
      <c r="BEP124" s="481" t="s">
        <v>2082</v>
      </c>
      <c r="BEQ124" s="481" t="s">
        <v>2083</v>
      </c>
      <c r="BER124" s="480" t="s">
        <v>2084</v>
      </c>
      <c r="BES124" s="482" t="s">
        <v>27</v>
      </c>
      <c r="BET124" s="483">
        <v>28.15</v>
      </c>
      <c r="BEU124" s="484">
        <v>486.86</v>
      </c>
      <c r="BEV124" s="485">
        <v>456.41</v>
      </c>
      <c r="BEW124" s="480" t="s">
        <v>181</v>
      </c>
      <c r="BEX124" s="481" t="s">
        <v>2082</v>
      </c>
      <c r="BEY124" s="481" t="s">
        <v>2083</v>
      </c>
      <c r="BEZ124" s="480" t="s">
        <v>2084</v>
      </c>
      <c r="BFA124" s="482" t="s">
        <v>27</v>
      </c>
      <c r="BFB124" s="483">
        <v>28.15</v>
      </c>
      <c r="BFC124" s="484">
        <v>486.86</v>
      </c>
      <c r="BFD124" s="485">
        <v>456.41</v>
      </c>
      <c r="BFE124" s="480" t="s">
        <v>181</v>
      </c>
      <c r="BFF124" s="481" t="s">
        <v>2082</v>
      </c>
      <c r="BFG124" s="481" t="s">
        <v>2083</v>
      </c>
      <c r="BFH124" s="480" t="s">
        <v>2084</v>
      </c>
      <c r="BFI124" s="482" t="s">
        <v>27</v>
      </c>
      <c r="BFJ124" s="483">
        <v>28.15</v>
      </c>
      <c r="BFK124" s="484">
        <v>486.86</v>
      </c>
      <c r="BFL124" s="485">
        <v>456.41</v>
      </c>
      <c r="BFM124" s="480" t="s">
        <v>181</v>
      </c>
      <c r="BFN124" s="481" t="s">
        <v>2082</v>
      </c>
      <c r="BFO124" s="481" t="s">
        <v>2083</v>
      </c>
      <c r="BFP124" s="480" t="s">
        <v>2084</v>
      </c>
      <c r="BFQ124" s="482" t="s">
        <v>27</v>
      </c>
      <c r="BFR124" s="483">
        <v>28.15</v>
      </c>
      <c r="BFS124" s="484">
        <v>486.86</v>
      </c>
      <c r="BFT124" s="485">
        <v>456.41</v>
      </c>
      <c r="BFU124" s="480" t="s">
        <v>181</v>
      </c>
      <c r="BFV124" s="481" t="s">
        <v>2082</v>
      </c>
      <c r="BFW124" s="481" t="s">
        <v>2083</v>
      </c>
      <c r="BFX124" s="480" t="s">
        <v>2084</v>
      </c>
      <c r="BFY124" s="482" t="s">
        <v>27</v>
      </c>
      <c r="BFZ124" s="483">
        <v>28.15</v>
      </c>
      <c r="BGA124" s="484">
        <v>486.86</v>
      </c>
      <c r="BGB124" s="485">
        <v>456.41</v>
      </c>
      <c r="BGC124" s="480" t="s">
        <v>181</v>
      </c>
      <c r="BGD124" s="481" t="s">
        <v>2082</v>
      </c>
      <c r="BGE124" s="481" t="s">
        <v>2083</v>
      </c>
      <c r="BGF124" s="480" t="s">
        <v>2084</v>
      </c>
      <c r="BGG124" s="482" t="s">
        <v>27</v>
      </c>
      <c r="BGH124" s="483">
        <v>28.15</v>
      </c>
      <c r="BGI124" s="484">
        <v>486.86</v>
      </c>
      <c r="BGJ124" s="485">
        <v>456.41</v>
      </c>
      <c r="BGK124" s="480" t="s">
        <v>181</v>
      </c>
      <c r="BGL124" s="481" t="s">
        <v>2082</v>
      </c>
      <c r="BGM124" s="481" t="s">
        <v>2083</v>
      </c>
      <c r="BGN124" s="480" t="s">
        <v>2084</v>
      </c>
      <c r="BGO124" s="482" t="s">
        <v>27</v>
      </c>
      <c r="BGP124" s="483">
        <v>28.15</v>
      </c>
      <c r="BGQ124" s="484">
        <v>486.86</v>
      </c>
      <c r="BGR124" s="485">
        <v>456.41</v>
      </c>
      <c r="BGS124" s="480" t="s">
        <v>181</v>
      </c>
      <c r="BGT124" s="481" t="s">
        <v>2082</v>
      </c>
      <c r="BGU124" s="481" t="s">
        <v>2083</v>
      </c>
      <c r="BGV124" s="480" t="s">
        <v>2084</v>
      </c>
      <c r="BGW124" s="482" t="s">
        <v>27</v>
      </c>
      <c r="BGX124" s="483">
        <v>28.15</v>
      </c>
      <c r="BGY124" s="484">
        <v>486.86</v>
      </c>
      <c r="BGZ124" s="485">
        <v>456.41</v>
      </c>
      <c r="BHA124" s="480" t="s">
        <v>181</v>
      </c>
      <c r="BHB124" s="481" t="s">
        <v>2082</v>
      </c>
      <c r="BHC124" s="481" t="s">
        <v>2083</v>
      </c>
      <c r="BHD124" s="480" t="s">
        <v>2084</v>
      </c>
      <c r="BHE124" s="482" t="s">
        <v>27</v>
      </c>
      <c r="BHF124" s="483">
        <v>28.15</v>
      </c>
      <c r="BHG124" s="484">
        <v>486.86</v>
      </c>
      <c r="BHH124" s="485">
        <v>456.41</v>
      </c>
      <c r="BHI124" s="480" t="s">
        <v>181</v>
      </c>
      <c r="BHJ124" s="481" t="s">
        <v>2082</v>
      </c>
      <c r="BHK124" s="481" t="s">
        <v>2083</v>
      </c>
      <c r="BHL124" s="480" t="s">
        <v>2084</v>
      </c>
      <c r="BHM124" s="482" t="s">
        <v>27</v>
      </c>
      <c r="BHN124" s="483">
        <v>28.15</v>
      </c>
      <c r="BHO124" s="484">
        <v>486.86</v>
      </c>
      <c r="BHP124" s="485">
        <v>456.41</v>
      </c>
      <c r="BHQ124" s="480" t="s">
        <v>181</v>
      </c>
      <c r="BHR124" s="481" t="s">
        <v>2082</v>
      </c>
      <c r="BHS124" s="481" t="s">
        <v>2083</v>
      </c>
      <c r="BHT124" s="480" t="s">
        <v>2084</v>
      </c>
      <c r="BHU124" s="482" t="s">
        <v>27</v>
      </c>
      <c r="BHV124" s="483">
        <v>28.15</v>
      </c>
      <c r="BHW124" s="484">
        <v>486.86</v>
      </c>
      <c r="BHX124" s="485">
        <v>456.41</v>
      </c>
      <c r="BHY124" s="480" t="s">
        <v>181</v>
      </c>
      <c r="BHZ124" s="481" t="s">
        <v>2082</v>
      </c>
      <c r="BIA124" s="481" t="s">
        <v>2083</v>
      </c>
      <c r="BIB124" s="480" t="s">
        <v>2084</v>
      </c>
      <c r="BIC124" s="482" t="s">
        <v>27</v>
      </c>
      <c r="BID124" s="483">
        <v>28.15</v>
      </c>
      <c r="BIE124" s="484">
        <v>486.86</v>
      </c>
      <c r="BIF124" s="485">
        <v>456.41</v>
      </c>
      <c r="BIG124" s="480" t="s">
        <v>181</v>
      </c>
      <c r="BIH124" s="481" t="s">
        <v>2082</v>
      </c>
      <c r="BII124" s="481" t="s">
        <v>2083</v>
      </c>
      <c r="BIJ124" s="480" t="s">
        <v>2084</v>
      </c>
      <c r="BIK124" s="482" t="s">
        <v>27</v>
      </c>
      <c r="BIL124" s="483">
        <v>28.15</v>
      </c>
      <c r="BIM124" s="484">
        <v>486.86</v>
      </c>
      <c r="BIN124" s="485">
        <v>456.41</v>
      </c>
      <c r="BIO124" s="480" t="s">
        <v>181</v>
      </c>
      <c r="BIP124" s="481" t="s">
        <v>2082</v>
      </c>
      <c r="BIQ124" s="481" t="s">
        <v>2083</v>
      </c>
      <c r="BIR124" s="480" t="s">
        <v>2084</v>
      </c>
      <c r="BIS124" s="482" t="s">
        <v>27</v>
      </c>
      <c r="BIT124" s="483">
        <v>28.15</v>
      </c>
      <c r="BIU124" s="484">
        <v>486.86</v>
      </c>
      <c r="BIV124" s="485">
        <v>456.41</v>
      </c>
      <c r="BIW124" s="480" t="s">
        <v>181</v>
      </c>
      <c r="BIX124" s="481" t="s">
        <v>2082</v>
      </c>
      <c r="BIY124" s="481" t="s">
        <v>2083</v>
      </c>
      <c r="BIZ124" s="480" t="s">
        <v>2084</v>
      </c>
      <c r="BJA124" s="482" t="s">
        <v>27</v>
      </c>
      <c r="BJB124" s="483">
        <v>28.15</v>
      </c>
      <c r="BJC124" s="484">
        <v>486.86</v>
      </c>
      <c r="BJD124" s="485">
        <v>456.41</v>
      </c>
      <c r="BJE124" s="480" t="s">
        <v>181</v>
      </c>
      <c r="BJF124" s="481" t="s">
        <v>2082</v>
      </c>
      <c r="BJG124" s="481" t="s">
        <v>2083</v>
      </c>
      <c r="BJH124" s="480" t="s">
        <v>2084</v>
      </c>
      <c r="BJI124" s="482" t="s">
        <v>27</v>
      </c>
      <c r="BJJ124" s="483">
        <v>28.15</v>
      </c>
      <c r="BJK124" s="484">
        <v>486.86</v>
      </c>
      <c r="BJL124" s="485">
        <v>456.41</v>
      </c>
      <c r="BJM124" s="480" t="s">
        <v>181</v>
      </c>
      <c r="BJN124" s="481" t="s">
        <v>2082</v>
      </c>
      <c r="BJO124" s="481" t="s">
        <v>2083</v>
      </c>
      <c r="BJP124" s="480" t="s">
        <v>2084</v>
      </c>
      <c r="BJQ124" s="482" t="s">
        <v>27</v>
      </c>
      <c r="BJR124" s="483">
        <v>28.15</v>
      </c>
      <c r="BJS124" s="484">
        <v>486.86</v>
      </c>
      <c r="BJT124" s="485">
        <v>456.41</v>
      </c>
      <c r="BJU124" s="480" t="s">
        <v>181</v>
      </c>
      <c r="BJV124" s="481" t="s">
        <v>2082</v>
      </c>
      <c r="BJW124" s="481" t="s">
        <v>2083</v>
      </c>
      <c r="BJX124" s="480" t="s">
        <v>2084</v>
      </c>
      <c r="BJY124" s="482" t="s">
        <v>27</v>
      </c>
      <c r="BJZ124" s="483">
        <v>28.15</v>
      </c>
      <c r="BKA124" s="484">
        <v>486.86</v>
      </c>
      <c r="BKB124" s="485">
        <v>456.41</v>
      </c>
      <c r="BKC124" s="480" t="s">
        <v>181</v>
      </c>
      <c r="BKD124" s="481" t="s">
        <v>2082</v>
      </c>
      <c r="BKE124" s="481" t="s">
        <v>2083</v>
      </c>
      <c r="BKF124" s="480" t="s">
        <v>2084</v>
      </c>
      <c r="BKG124" s="482" t="s">
        <v>27</v>
      </c>
      <c r="BKH124" s="483">
        <v>28.15</v>
      </c>
      <c r="BKI124" s="484">
        <v>486.86</v>
      </c>
      <c r="BKJ124" s="485">
        <v>456.41</v>
      </c>
      <c r="BKK124" s="480" t="s">
        <v>181</v>
      </c>
      <c r="BKL124" s="481" t="s">
        <v>2082</v>
      </c>
      <c r="BKM124" s="481" t="s">
        <v>2083</v>
      </c>
      <c r="BKN124" s="480" t="s">
        <v>2084</v>
      </c>
      <c r="BKO124" s="482" t="s">
        <v>27</v>
      </c>
      <c r="BKP124" s="483">
        <v>28.15</v>
      </c>
      <c r="BKQ124" s="484">
        <v>486.86</v>
      </c>
      <c r="BKR124" s="485">
        <v>456.41</v>
      </c>
      <c r="BKS124" s="480" t="s">
        <v>181</v>
      </c>
      <c r="BKT124" s="481" t="s">
        <v>2082</v>
      </c>
      <c r="BKU124" s="481" t="s">
        <v>2083</v>
      </c>
      <c r="BKV124" s="480" t="s">
        <v>2084</v>
      </c>
      <c r="BKW124" s="482" t="s">
        <v>27</v>
      </c>
      <c r="BKX124" s="483">
        <v>28.15</v>
      </c>
      <c r="BKY124" s="484">
        <v>486.86</v>
      </c>
      <c r="BKZ124" s="485">
        <v>456.41</v>
      </c>
      <c r="BLA124" s="480" t="s">
        <v>181</v>
      </c>
      <c r="BLB124" s="481" t="s">
        <v>2082</v>
      </c>
      <c r="BLC124" s="481" t="s">
        <v>2083</v>
      </c>
      <c r="BLD124" s="480" t="s">
        <v>2084</v>
      </c>
      <c r="BLE124" s="482" t="s">
        <v>27</v>
      </c>
      <c r="BLF124" s="483">
        <v>28.15</v>
      </c>
      <c r="BLG124" s="484">
        <v>486.86</v>
      </c>
      <c r="BLH124" s="485">
        <v>456.41</v>
      </c>
      <c r="BLI124" s="480" t="s">
        <v>181</v>
      </c>
      <c r="BLJ124" s="481" t="s">
        <v>2082</v>
      </c>
      <c r="BLK124" s="481" t="s">
        <v>2083</v>
      </c>
      <c r="BLL124" s="480" t="s">
        <v>2084</v>
      </c>
      <c r="BLM124" s="482" t="s">
        <v>27</v>
      </c>
      <c r="BLN124" s="483">
        <v>28.15</v>
      </c>
      <c r="BLO124" s="484">
        <v>486.86</v>
      </c>
      <c r="BLP124" s="485">
        <v>456.41</v>
      </c>
      <c r="BLQ124" s="480" t="s">
        <v>181</v>
      </c>
      <c r="BLR124" s="481" t="s">
        <v>2082</v>
      </c>
      <c r="BLS124" s="481" t="s">
        <v>2083</v>
      </c>
      <c r="BLT124" s="480" t="s">
        <v>2084</v>
      </c>
      <c r="BLU124" s="482" t="s">
        <v>27</v>
      </c>
      <c r="BLV124" s="483">
        <v>28.15</v>
      </c>
      <c r="BLW124" s="484">
        <v>486.86</v>
      </c>
      <c r="BLX124" s="485">
        <v>456.41</v>
      </c>
      <c r="BLY124" s="480" t="s">
        <v>181</v>
      </c>
      <c r="BLZ124" s="481" t="s">
        <v>2082</v>
      </c>
      <c r="BMA124" s="481" t="s">
        <v>2083</v>
      </c>
      <c r="BMB124" s="480" t="s">
        <v>2084</v>
      </c>
      <c r="BMC124" s="482" t="s">
        <v>27</v>
      </c>
      <c r="BMD124" s="483">
        <v>28.15</v>
      </c>
      <c r="BME124" s="484">
        <v>486.86</v>
      </c>
      <c r="BMF124" s="485">
        <v>456.41</v>
      </c>
      <c r="BMG124" s="480" t="s">
        <v>181</v>
      </c>
      <c r="BMH124" s="481" t="s">
        <v>2082</v>
      </c>
      <c r="BMI124" s="481" t="s">
        <v>2083</v>
      </c>
      <c r="BMJ124" s="480" t="s">
        <v>2084</v>
      </c>
      <c r="BMK124" s="482" t="s">
        <v>27</v>
      </c>
      <c r="BML124" s="483">
        <v>28.15</v>
      </c>
      <c r="BMM124" s="484">
        <v>486.86</v>
      </c>
      <c r="BMN124" s="485">
        <v>456.41</v>
      </c>
      <c r="BMO124" s="480" t="s">
        <v>181</v>
      </c>
      <c r="BMP124" s="481" t="s">
        <v>2082</v>
      </c>
      <c r="BMQ124" s="481" t="s">
        <v>2083</v>
      </c>
      <c r="BMR124" s="480" t="s">
        <v>2084</v>
      </c>
      <c r="BMS124" s="482" t="s">
        <v>27</v>
      </c>
      <c r="BMT124" s="483">
        <v>28.15</v>
      </c>
      <c r="BMU124" s="484">
        <v>486.86</v>
      </c>
      <c r="BMV124" s="485">
        <v>456.41</v>
      </c>
      <c r="BMW124" s="480" t="s">
        <v>181</v>
      </c>
      <c r="BMX124" s="481" t="s">
        <v>2082</v>
      </c>
      <c r="BMY124" s="481" t="s">
        <v>2083</v>
      </c>
      <c r="BMZ124" s="480" t="s">
        <v>2084</v>
      </c>
      <c r="BNA124" s="482" t="s">
        <v>27</v>
      </c>
      <c r="BNB124" s="483">
        <v>28.15</v>
      </c>
      <c r="BNC124" s="484">
        <v>486.86</v>
      </c>
      <c r="BND124" s="485">
        <v>456.41</v>
      </c>
      <c r="BNE124" s="480" t="s">
        <v>181</v>
      </c>
      <c r="BNF124" s="481" t="s">
        <v>2082</v>
      </c>
      <c r="BNG124" s="481" t="s">
        <v>2083</v>
      </c>
      <c r="BNH124" s="480" t="s">
        <v>2084</v>
      </c>
      <c r="BNI124" s="482" t="s">
        <v>27</v>
      </c>
      <c r="BNJ124" s="483">
        <v>28.15</v>
      </c>
      <c r="BNK124" s="484">
        <v>486.86</v>
      </c>
      <c r="BNL124" s="485">
        <v>456.41</v>
      </c>
      <c r="BNM124" s="480" t="s">
        <v>181</v>
      </c>
      <c r="BNN124" s="481" t="s">
        <v>2082</v>
      </c>
      <c r="BNO124" s="481" t="s">
        <v>2083</v>
      </c>
      <c r="BNP124" s="480" t="s">
        <v>2084</v>
      </c>
      <c r="BNQ124" s="482" t="s">
        <v>27</v>
      </c>
      <c r="BNR124" s="483">
        <v>28.15</v>
      </c>
      <c r="BNS124" s="484">
        <v>486.86</v>
      </c>
      <c r="BNT124" s="485">
        <v>456.41</v>
      </c>
      <c r="BNU124" s="480" t="s">
        <v>181</v>
      </c>
      <c r="BNV124" s="481" t="s">
        <v>2082</v>
      </c>
      <c r="BNW124" s="481" t="s">
        <v>2083</v>
      </c>
      <c r="BNX124" s="480" t="s">
        <v>2084</v>
      </c>
      <c r="BNY124" s="482" t="s">
        <v>27</v>
      </c>
      <c r="BNZ124" s="483">
        <v>28.15</v>
      </c>
      <c r="BOA124" s="484">
        <v>486.86</v>
      </c>
      <c r="BOB124" s="485">
        <v>456.41</v>
      </c>
      <c r="BOC124" s="480" t="s">
        <v>181</v>
      </c>
      <c r="BOD124" s="481" t="s">
        <v>2082</v>
      </c>
      <c r="BOE124" s="481" t="s">
        <v>2083</v>
      </c>
      <c r="BOF124" s="480" t="s">
        <v>2084</v>
      </c>
      <c r="BOG124" s="482" t="s">
        <v>27</v>
      </c>
      <c r="BOH124" s="483">
        <v>28.15</v>
      </c>
      <c r="BOI124" s="484">
        <v>486.86</v>
      </c>
      <c r="BOJ124" s="485">
        <v>456.41</v>
      </c>
      <c r="BOK124" s="480" t="s">
        <v>181</v>
      </c>
      <c r="BOL124" s="481" t="s">
        <v>2082</v>
      </c>
      <c r="BOM124" s="481" t="s">
        <v>2083</v>
      </c>
      <c r="BON124" s="480" t="s">
        <v>2084</v>
      </c>
      <c r="BOO124" s="482" t="s">
        <v>27</v>
      </c>
      <c r="BOP124" s="483">
        <v>28.15</v>
      </c>
      <c r="BOQ124" s="484">
        <v>486.86</v>
      </c>
      <c r="BOR124" s="485">
        <v>456.41</v>
      </c>
      <c r="BOS124" s="480" t="s">
        <v>181</v>
      </c>
      <c r="BOT124" s="481" t="s">
        <v>2082</v>
      </c>
      <c r="BOU124" s="481" t="s">
        <v>2083</v>
      </c>
      <c r="BOV124" s="480" t="s">
        <v>2084</v>
      </c>
      <c r="BOW124" s="482" t="s">
        <v>27</v>
      </c>
      <c r="BOX124" s="483">
        <v>28.15</v>
      </c>
      <c r="BOY124" s="484">
        <v>486.86</v>
      </c>
      <c r="BOZ124" s="485">
        <v>456.41</v>
      </c>
      <c r="BPA124" s="480" t="s">
        <v>181</v>
      </c>
      <c r="BPB124" s="481" t="s">
        <v>2082</v>
      </c>
      <c r="BPC124" s="481" t="s">
        <v>2083</v>
      </c>
      <c r="BPD124" s="480" t="s">
        <v>2084</v>
      </c>
      <c r="BPE124" s="482" t="s">
        <v>27</v>
      </c>
      <c r="BPF124" s="483">
        <v>28.15</v>
      </c>
      <c r="BPG124" s="484">
        <v>486.86</v>
      </c>
      <c r="BPH124" s="485">
        <v>456.41</v>
      </c>
      <c r="BPI124" s="480" t="s">
        <v>181</v>
      </c>
      <c r="BPJ124" s="481" t="s">
        <v>2082</v>
      </c>
      <c r="BPK124" s="481" t="s">
        <v>2083</v>
      </c>
      <c r="BPL124" s="480" t="s">
        <v>2084</v>
      </c>
      <c r="BPM124" s="482" t="s">
        <v>27</v>
      </c>
      <c r="BPN124" s="483">
        <v>28.15</v>
      </c>
      <c r="BPO124" s="484">
        <v>486.86</v>
      </c>
      <c r="BPP124" s="485">
        <v>456.41</v>
      </c>
      <c r="BPQ124" s="480" t="s">
        <v>181</v>
      </c>
      <c r="BPR124" s="481" t="s">
        <v>2082</v>
      </c>
      <c r="BPS124" s="481" t="s">
        <v>2083</v>
      </c>
      <c r="BPT124" s="480" t="s">
        <v>2084</v>
      </c>
      <c r="BPU124" s="482" t="s">
        <v>27</v>
      </c>
      <c r="BPV124" s="483">
        <v>28.15</v>
      </c>
      <c r="BPW124" s="484">
        <v>486.86</v>
      </c>
      <c r="BPX124" s="485">
        <v>456.41</v>
      </c>
      <c r="BPY124" s="480" t="s">
        <v>181</v>
      </c>
      <c r="BPZ124" s="481" t="s">
        <v>2082</v>
      </c>
      <c r="BQA124" s="481" t="s">
        <v>2083</v>
      </c>
      <c r="BQB124" s="480" t="s">
        <v>2084</v>
      </c>
      <c r="BQC124" s="482" t="s">
        <v>27</v>
      </c>
      <c r="BQD124" s="483">
        <v>28.15</v>
      </c>
      <c r="BQE124" s="484">
        <v>486.86</v>
      </c>
      <c r="BQF124" s="485">
        <v>456.41</v>
      </c>
      <c r="BQG124" s="480" t="s">
        <v>181</v>
      </c>
      <c r="BQH124" s="481" t="s">
        <v>2082</v>
      </c>
      <c r="BQI124" s="481" t="s">
        <v>2083</v>
      </c>
      <c r="BQJ124" s="480" t="s">
        <v>2084</v>
      </c>
      <c r="BQK124" s="482" t="s">
        <v>27</v>
      </c>
      <c r="BQL124" s="483">
        <v>28.15</v>
      </c>
      <c r="BQM124" s="484">
        <v>486.86</v>
      </c>
      <c r="BQN124" s="485">
        <v>456.41</v>
      </c>
      <c r="BQO124" s="480" t="s">
        <v>181</v>
      </c>
      <c r="BQP124" s="481" t="s">
        <v>2082</v>
      </c>
      <c r="BQQ124" s="481" t="s">
        <v>2083</v>
      </c>
      <c r="BQR124" s="480" t="s">
        <v>2084</v>
      </c>
      <c r="BQS124" s="482" t="s">
        <v>27</v>
      </c>
      <c r="BQT124" s="483">
        <v>28.15</v>
      </c>
      <c r="BQU124" s="484">
        <v>486.86</v>
      </c>
      <c r="BQV124" s="485">
        <v>456.41</v>
      </c>
      <c r="BQW124" s="480" t="s">
        <v>181</v>
      </c>
      <c r="BQX124" s="481" t="s">
        <v>2082</v>
      </c>
      <c r="BQY124" s="481" t="s">
        <v>2083</v>
      </c>
      <c r="BQZ124" s="480" t="s">
        <v>2084</v>
      </c>
      <c r="BRA124" s="482" t="s">
        <v>27</v>
      </c>
      <c r="BRB124" s="483">
        <v>28.15</v>
      </c>
      <c r="BRC124" s="484">
        <v>486.86</v>
      </c>
      <c r="BRD124" s="485">
        <v>456.41</v>
      </c>
      <c r="BRE124" s="480" t="s">
        <v>181</v>
      </c>
      <c r="BRF124" s="481" t="s">
        <v>2082</v>
      </c>
      <c r="BRG124" s="481" t="s">
        <v>2083</v>
      </c>
      <c r="BRH124" s="480" t="s">
        <v>2084</v>
      </c>
      <c r="BRI124" s="482" t="s">
        <v>27</v>
      </c>
      <c r="BRJ124" s="483">
        <v>28.15</v>
      </c>
      <c r="BRK124" s="484">
        <v>486.86</v>
      </c>
      <c r="BRL124" s="485">
        <v>456.41</v>
      </c>
      <c r="BRM124" s="480" t="s">
        <v>181</v>
      </c>
      <c r="BRN124" s="481" t="s">
        <v>2082</v>
      </c>
      <c r="BRO124" s="481" t="s">
        <v>2083</v>
      </c>
      <c r="BRP124" s="480" t="s">
        <v>2084</v>
      </c>
      <c r="BRQ124" s="482" t="s">
        <v>27</v>
      </c>
      <c r="BRR124" s="483">
        <v>28.15</v>
      </c>
      <c r="BRS124" s="484">
        <v>486.86</v>
      </c>
      <c r="BRT124" s="485">
        <v>456.41</v>
      </c>
      <c r="BRU124" s="480" t="s">
        <v>181</v>
      </c>
      <c r="BRV124" s="481" t="s">
        <v>2082</v>
      </c>
      <c r="BRW124" s="481" t="s">
        <v>2083</v>
      </c>
      <c r="BRX124" s="480" t="s">
        <v>2084</v>
      </c>
      <c r="BRY124" s="482" t="s">
        <v>27</v>
      </c>
      <c r="BRZ124" s="483">
        <v>28.15</v>
      </c>
      <c r="BSA124" s="484">
        <v>486.86</v>
      </c>
      <c r="BSB124" s="485">
        <v>456.41</v>
      </c>
      <c r="BSC124" s="480" t="s">
        <v>181</v>
      </c>
      <c r="BSD124" s="481" t="s">
        <v>2082</v>
      </c>
      <c r="BSE124" s="481" t="s">
        <v>2083</v>
      </c>
      <c r="BSF124" s="480" t="s">
        <v>2084</v>
      </c>
      <c r="BSG124" s="482" t="s">
        <v>27</v>
      </c>
      <c r="BSH124" s="483">
        <v>28.15</v>
      </c>
      <c r="BSI124" s="484">
        <v>486.86</v>
      </c>
      <c r="BSJ124" s="485">
        <v>456.41</v>
      </c>
      <c r="BSK124" s="480" t="s">
        <v>181</v>
      </c>
      <c r="BSL124" s="481" t="s">
        <v>2082</v>
      </c>
      <c r="BSM124" s="481" t="s">
        <v>2083</v>
      </c>
      <c r="BSN124" s="480" t="s">
        <v>2084</v>
      </c>
      <c r="BSO124" s="482" t="s">
        <v>27</v>
      </c>
      <c r="BSP124" s="483">
        <v>28.15</v>
      </c>
      <c r="BSQ124" s="484">
        <v>486.86</v>
      </c>
      <c r="BSR124" s="485">
        <v>456.41</v>
      </c>
      <c r="BSS124" s="480" t="s">
        <v>181</v>
      </c>
      <c r="BST124" s="481" t="s">
        <v>2082</v>
      </c>
      <c r="BSU124" s="481" t="s">
        <v>2083</v>
      </c>
      <c r="BSV124" s="480" t="s">
        <v>2084</v>
      </c>
      <c r="BSW124" s="482" t="s">
        <v>27</v>
      </c>
      <c r="BSX124" s="483">
        <v>28.15</v>
      </c>
      <c r="BSY124" s="484">
        <v>486.86</v>
      </c>
      <c r="BSZ124" s="485">
        <v>456.41</v>
      </c>
      <c r="BTA124" s="480" t="s">
        <v>181</v>
      </c>
      <c r="BTB124" s="481" t="s">
        <v>2082</v>
      </c>
      <c r="BTC124" s="481" t="s">
        <v>2083</v>
      </c>
      <c r="BTD124" s="480" t="s">
        <v>2084</v>
      </c>
      <c r="BTE124" s="482" t="s">
        <v>27</v>
      </c>
      <c r="BTF124" s="483">
        <v>28.15</v>
      </c>
      <c r="BTG124" s="484">
        <v>486.86</v>
      </c>
      <c r="BTH124" s="485">
        <v>456.41</v>
      </c>
      <c r="BTI124" s="480" t="s">
        <v>181</v>
      </c>
      <c r="BTJ124" s="481" t="s">
        <v>2082</v>
      </c>
      <c r="BTK124" s="481" t="s">
        <v>2083</v>
      </c>
      <c r="BTL124" s="480" t="s">
        <v>2084</v>
      </c>
      <c r="BTM124" s="482" t="s">
        <v>27</v>
      </c>
      <c r="BTN124" s="483">
        <v>28.15</v>
      </c>
      <c r="BTO124" s="484">
        <v>486.86</v>
      </c>
      <c r="BTP124" s="485">
        <v>456.41</v>
      </c>
      <c r="BTQ124" s="480" t="s">
        <v>181</v>
      </c>
      <c r="BTR124" s="481" t="s">
        <v>2082</v>
      </c>
      <c r="BTS124" s="481" t="s">
        <v>2083</v>
      </c>
      <c r="BTT124" s="480" t="s">
        <v>2084</v>
      </c>
      <c r="BTU124" s="482" t="s">
        <v>27</v>
      </c>
      <c r="BTV124" s="483">
        <v>28.15</v>
      </c>
      <c r="BTW124" s="484">
        <v>486.86</v>
      </c>
      <c r="BTX124" s="485">
        <v>456.41</v>
      </c>
      <c r="BTY124" s="480" t="s">
        <v>181</v>
      </c>
      <c r="BTZ124" s="481" t="s">
        <v>2082</v>
      </c>
      <c r="BUA124" s="481" t="s">
        <v>2083</v>
      </c>
      <c r="BUB124" s="480" t="s">
        <v>2084</v>
      </c>
      <c r="BUC124" s="482" t="s">
        <v>27</v>
      </c>
      <c r="BUD124" s="483">
        <v>28.15</v>
      </c>
      <c r="BUE124" s="484">
        <v>486.86</v>
      </c>
      <c r="BUF124" s="485">
        <v>456.41</v>
      </c>
      <c r="BUG124" s="480" t="s">
        <v>181</v>
      </c>
      <c r="BUH124" s="481" t="s">
        <v>2082</v>
      </c>
      <c r="BUI124" s="481" t="s">
        <v>2083</v>
      </c>
      <c r="BUJ124" s="480" t="s">
        <v>2084</v>
      </c>
      <c r="BUK124" s="482" t="s">
        <v>27</v>
      </c>
      <c r="BUL124" s="483">
        <v>28.15</v>
      </c>
      <c r="BUM124" s="484">
        <v>486.86</v>
      </c>
      <c r="BUN124" s="485">
        <v>456.41</v>
      </c>
      <c r="BUO124" s="480" t="s">
        <v>181</v>
      </c>
      <c r="BUP124" s="481" t="s">
        <v>2082</v>
      </c>
      <c r="BUQ124" s="481" t="s">
        <v>2083</v>
      </c>
      <c r="BUR124" s="480" t="s">
        <v>2084</v>
      </c>
      <c r="BUS124" s="482" t="s">
        <v>27</v>
      </c>
      <c r="BUT124" s="483">
        <v>28.15</v>
      </c>
      <c r="BUU124" s="484">
        <v>486.86</v>
      </c>
      <c r="BUV124" s="485">
        <v>456.41</v>
      </c>
      <c r="BUW124" s="480" t="s">
        <v>181</v>
      </c>
      <c r="BUX124" s="481" t="s">
        <v>2082</v>
      </c>
      <c r="BUY124" s="481" t="s">
        <v>2083</v>
      </c>
      <c r="BUZ124" s="480" t="s">
        <v>2084</v>
      </c>
      <c r="BVA124" s="482" t="s">
        <v>27</v>
      </c>
      <c r="BVB124" s="483">
        <v>28.15</v>
      </c>
      <c r="BVC124" s="484">
        <v>486.86</v>
      </c>
      <c r="BVD124" s="485">
        <v>456.41</v>
      </c>
      <c r="BVE124" s="480" t="s">
        <v>181</v>
      </c>
      <c r="BVF124" s="481" t="s">
        <v>2082</v>
      </c>
      <c r="BVG124" s="481" t="s">
        <v>2083</v>
      </c>
      <c r="BVH124" s="480" t="s">
        <v>2084</v>
      </c>
      <c r="BVI124" s="482" t="s">
        <v>27</v>
      </c>
      <c r="BVJ124" s="483">
        <v>28.15</v>
      </c>
      <c r="BVK124" s="484">
        <v>486.86</v>
      </c>
      <c r="BVL124" s="485">
        <v>456.41</v>
      </c>
      <c r="BVM124" s="480" t="s">
        <v>181</v>
      </c>
      <c r="BVN124" s="481" t="s">
        <v>2082</v>
      </c>
      <c r="BVO124" s="481" t="s">
        <v>2083</v>
      </c>
      <c r="BVP124" s="480" t="s">
        <v>2084</v>
      </c>
      <c r="BVQ124" s="482" t="s">
        <v>27</v>
      </c>
      <c r="BVR124" s="483">
        <v>28.15</v>
      </c>
      <c r="BVS124" s="484">
        <v>486.86</v>
      </c>
      <c r="BVT124" s="485">
        <v>456.41</v>
      </c>
      <c r="BVU124" s="480" t="s">
        <v>181</v>
      </c>
      <c r="BVV124" s="481" t="s">
        <v>2082</v>
      </c>
      <c r="BVW124" s="481" t="s">
        <v>2083</v>
      </c>
      <c r="BVX124" s="480" t="s">
        <v>2084</v>
      </c>
      <c r="BVY124" s="482" t="s">
        <v>27</v>
      </c>
      <c r="BVZ124" s="483">
        <v>28.15</v>
      </c>
      <c r="BWA124" s="484">
        <v>486.86</v>
      </c>
      <c r="BWB124" s="485">
        <v>456.41</v>
      </c>
      <c r="BWC124" s="480" t="s">
        <v>181</v>
      </c>
      <c r="BWD124" s="481" t="s">
        <v>2082</v>
      </c>
      <c r="BWE124" s="481" t="s">
        <v>2083</v>
      </c>
      <c r="BWF124" s="480" t="s">
        <v>2084</v>
      </c>
      <c r="BWG124" s="482" t="s">
        <v>27</v>
      </c>
      <c r="BWH124" s="483">
        <v>28.15</v>
      </c>
      <c r="BWI124" s="484">
        <v>486.86</v>
      </c>
      <c r="BWJ124" s="485">
        <v>456.41</v>
      </c>
      <c r="BWK124" s="480" t="s">
        <v>181</v>
      </c>
      <c r="BWL124" s="481" t="s">
        <v>2082</v>
      </c>
      <c r="BWM124" s="481" t="s">
        <v>2083</v>
      </c>
      <c r="BWN124" s="480" t="s">
        <v>2084</v>
      </c>
      <c r="BWO124" s="482" t="s">
        <v>27</v>
      </c>
      <c r="BWP124" s="483">
        <v>28.15</v>
      </c>
      <c r="BWQ124" s="484">
        <v>486.86</v>
      </c>
      <c r="BWR124" s="485">
        <v>456.41</v>
      </c>
      <c r="BWS124" s="480" t="s">
        <v>181</v>
      </c>
      <c r="BWT124" s="481" t="s">
        <v>2082</v>
      </c>
      <c r="BWU124" s="481" t="s">
        <v>2083</v>
      </c>
      <c r="BWV124" s="480" t="s">
        <v>2084</v>
      </c>
      <c r="BWW124" s="482" t="s">
        <v>27</v>
      </c>
      <c r="BWX124" s="483">
        <v>28.15</v>
      </c>
      <c r="BWY124" s="484">
        <v>486.86</v>
      </c>
      <c r="BWZ124" s="485">
        <v>456.41</v>
      </c>
      <c r="BXA124" s="480" t="s">
        <v>181</v>
      </c>
      <c r="BXB124" s="481" t="s">
        <v>2082</v>
      </c>
      <c r="BXC124" s="481" t="s">
        <v>2083</v>
      </c>
      <c r="BXD124" s="480" t="s">
        <v>2084</v>
      </c>
      <c r="BXE124" s="482" t="s">
        <v>27</v>
      </c>
      <c r="BXF124" s="483">
        <v>28.15</v>
      </c>
      <c r="BXG124" s="484">
        <v>486.86</v>
      </c>
      <c r="BXH124" s="485">
        <v>456.41</v>
      </c>
      <c r="BXI124" s="480" t="s">
        <v>181</v>
      </c>
      <c r="BXJ124" s="481" t="s">
        <v>2082</v>
      </c>
      <c r="BXK124" s="481" t="s">
        <v>2083</v>
      </c>
      <c r="BXL124" s="480" t="s">
        <v>2084</v>
      </c>
      <c r="BXM124" s="482" t="s">
        <v>27</v>
      </c>
      <c r="BXN124" s="483">
        <v>28.15</v>
      </c>
      <c r="BXO124" s="484">
        <v>486.86</v>
      </c>
      <c r="BXP124" s="485">
        <v>456.41</v>
      </c>
      <c r="BXQ124" s="480" t="s">
        <v>181</v>
      </c>
      <c r="BXR124" s="481" t="s">
        <v>2082</v>
      </c>
      <c r="BXS124" s="481" t="s">
        <v>2083</v>
      </c>
      <c r="BXT124" s="480" t="s">
        <v>2084</v>
      </c>
      <c r="BXU124" s="482" t="s">
        <v>27</v>
      </c>
      <c r="BXV124" s="483">
        <v>28.15</v>
      </c>
      <c r="BXW124" s="484">
        <v>486.86</v>
      </c>
      <c r="BXX124" s="485">
        <v>456.41</v>
      </c>
      <c r="BXY124" s="480" t="s">
        <v>181</v>
      </c>
      <c r="BXZ124" s="481" t="s">
        <v>2082</v>
      </c>
      <c r="BYA124" s="481" t="s">
        <v>2083</v>
      </c>
      <c r="BYB124" s="480" t="s">
        <v>2084</v>
      </c>
      <c r="BYC124" s="482" t="s">
        <v>27</v>
      </c>
      <c r="BYD124" s="483">
        <v>28.15</v>
      </c>
      <c r="BYE124" s="484">
        <v>486.86</v>
      </c>
      <c r="BYF124" s="485">
        <v>456.41</v>
      </c>
      <c r="BYG124" s="480" t="s">
        <v>181</v>
      </c>
      <c r="BYH124" s="481" t="s">
        <v>2082</v>
      </c>
      <c r="BYI124" s="481" t="s">
        <v>2083</v>
      </c>
      <c r="BYJ124" s="480" t="s">
        <v>2084</v>
      </c>
      <c r="BYK124" s="482" t="s">
        <v>27</v>
      </c>
      <c r="BYL124" s="483">
        <v>28.15</v>
      </c>
      <c r="BYM124" s="484">
        <v>486.86</v>
      </c>
      <c r="BYN124" s="485">
        <v>456.41</v>
      </c>
      <c r="BYO124" s="480" t="s">
        <v>181</v>
      </c>
      <c r="BYP124" s="481" t="s">
        <v>2082</v>
      </c>
      <c r="BYQ124" s="481" t="s">
        <v>2083</v>
      </c>
      <c r="BYR124" s="480" t="s">
        <v>2084</v>
      </c>
      <c r="BYS124" s="482" t="s">
        <v>27</v>
      </c>
      <c r="BYT124" s="483">
        <v>28.15</v>
      </c>
      <c r="BYU124" s="484">
        <v>486.86</v>
      </c>
      <c r="BYV124" s="485">
        <v>456.41</v>
      </c>
      <c r="BYW124" s="480" t="s">
        <v>181</v>
      </c>
      <c r="BYX124" s="481" t="s">
        <v>2082</v>
      </c>
      <c r="BYY124" s="481" t="s">
        <v>2083</v>
      </c>
      <c r="BYZ124" s="480" t="s">
        <v>2084</v>
      </c>
      <c r="BZA124" s="482" t="s">
        <v>27</v>
      </c>
      <c r="BZB124" s="483">
        <v>28.15</v>
      </c>
      <c r="BZC124" s="484">
        <v>486.86</v>
      </c>
      <c r="BZD124" s="485">
        <v>456.41</v>
      </c>
      <c r="BZE124" s="480" t="s">
        <v>181</v>
      </c>
      <c r="BZF124" s="481" t="s">
        <v>2082</v>
      </c>
      <c r="BZG124" s="481" t="s">
        <v>2083</v>
      </c>
      <c r="BZH124" s="480" t="s">
        <v>2084</v>
      </c>
      <c r="BZI124" s="482" t="s">
        <v>27</v>
      </c>
      <c r="BZJ124" s="483">
        <v>28.15</v>
      </c>
      <c r="BZK124" s="484">
        <v>486.86</v>
      </c>
      <c r="BZL124" s="485">
        <v>456.41</v>
      </c>
      <c r="BZM124" s="480" t="s">
        <v>181</v>
      </c>
      <c r="BZN124" s="481" t="s">
        <v>2082</v>
      </c>
      <c r="BZO124" s="481" t="s">
        <v>2083</v>
      </c>
      <c r="BZP124" s="480" t="s">
        <v>2084</v>
      </c>
      <c r="BZQ124" s="482" t="s">
        <v>27</v>
      </c>
      <c r="BZR124" s="483">
        <v>28.15</v>
      </c>
      <c r="BZS124" s="484">
        <v>486.86</v>
      </c>
      <c r="BZT124" s="485">
        <v>456.41</v>
      </c>
      <c r="BZU124" s="480" t="s">
        <v>181</v>
      </c>
      <c r="BZV124" s="481" t="s">
        <v>2082</v>
      </c>
      <c r="BZW124" s="481" t="s">
        <v>2083</v>
      </c>
      <c r="BZX124" s="480" t="s">
        <v>2084</v>
      </c>
      <c r="BZY124" s="482" t="s">
        <v>27</v>
      </c>
      <c r="BZZ124" s="483">
        <v>28.15</v>
      </c>
      <c r="CAA124" s="484">
        <v>486.86</v>
      </c>
      <c r="CAB124" s="485">
        <v>456.41</v>
      </c>
      <c r="CAC124" s="480" t="s">
        <v>181</v>
      </c>
      <c r="CAD124" s="481" t="s">
        <v>2082</v>
      </c>
      <c r="CAE124" s="481" t="s">
        <v>2083</v>
      </c>
      <c r="CAF124" s="480" t="s">
        <v>2084</v>
      </c>
      <c r="CAG124" s="482" t="s">
        <v>27</v>
      </c>
      <c r="CAH124" s="483">
        <v>28.15</v>
      </c>
      <c r="CAI124" s="484">
        <v>486.86</v>
      </c>
      <c r="CAJ124" s="485">
        <v>456.41</v>
      </c>
      <c r="CAK124" s="480" t="s">
        <v>181</v>
      </c>
      <c r="CAL124" s="481" t="s">
        <v>2082</v>
      </c>
      <c r="CAM124" s="481" t="s">
        <v>2083</v>
      </c>
      <c r="CAN124" s="480" t="s">
        <v>2084</v>
      </c>
      <c r="CAO124" s="482" t="s">
        <v>27</v>
      </c>
      <c r="CAP124" s="483">
        <v>28.15</v>
      </c>
      <c r="CAQ124" s="484">
        <v>486.86</v>
      </c>
      <c r="CAR124" s="485">
        <v>456.41</v>
      </c>
      <c r="CAS124" s="480" t="s">
        <v>181</v>
      </c>
      <c r="CAT124" s="481" t="s">
        <v>2082</v>
      </c>
      <c r="CAU124" s="481" t="s">
        <v>2083</v>
      </c>
      <c r="CAV124" s="480" t="s">
        <v>2084</v>
      </c>
      <c r="CAW124" s="482" t="s">
        <v>27</v>
      </c>
      <c r="CAX124" s="483">
        <v>28.15</v>
      </c>
      <c r="CAY124" s="484">
        <v>486.86</v>
      </c>
      <c r="CAZ124" s="485">
        <v>456.41</v>
      </c>
      <c r="CBA124" s="480" t="s">
        <v>181</v>
      </c>
      <c r="CBB124" s="481" t="s">
        <v>2082</v>
      </c>
      <c r="CBC124" s="481" t="s">
        <v>2083</v>
      </c>
      <c r="CBD124" s="480" t="s">
        <v>2084</v>
      </c>
      <c r="CBE124" s="482" t="s">
        <v>27</v>
      </c>
      <c r="CBF124" s="483">
        <v>28.15</v>
      </c>
      <c r="CBG124" s="484">
        <v>486.86</v>
      </c>
      <c r="CBH124" s="485">
        <v>456.41</v>
      </c>
      <c r="CBI124" s="480" t="s">
        <v>181</v>
      </c>
      <c r="CBJ124" s="481" t="s">
        <v>2082</v>
      </c>
      <c r="CBK124" s="481" t="s">
        <v>2083</v>
      </c>
      <c r="CBL124" s="480" t="s">
        <v>2084</v>
      </c>
      <c r="CBM124" s="482" t="s">
        <v>27</v>
      </c>
      <c r="CBN124" s="483">
        <v>28.15</v>
      </c>
      <c r="CBO124" s="484">
        <v>486.86</v>
      </c>
      <c r="CBP124" s="485">
        <v>456.41</v>
      </c>
      <c r="CBQ124" s="480" t="s">
        <v>181</v>
      </c>
      <c r="CBR124" s="481" t="s">
        <v>2082</v>
      </c>
      <c r="CBS124" s="481" t="s">
        <v>2083</v>
      </c>
      <c r="CBT124" s="480" t="s">
        <v>2084</v>
      </c>
      <c r="CBU124" s="482" t="s">
        <v>27</v>
      </c>
      <c r="CBV124" s="483">
        <v>28.15</v>
      </c>
      <c r="CBW124" s="484">
        <v>486.86</v>
      </c>
      <c r="CBX124" s="485">
        <v>456.41</v>
      </c>
      <c r="CBY124" s="480" t="s">
        <v>181</v>
      </c>
      <c r="CBZ124" s="481" t="s">
        <v>2082</v>
      </c>
      <c r="CCA124" s="481" t="s">
        <v>2083</v>
      </c>
      <c r="CCB124" s="480" t="s">
        <v>2084</v>
      </c>
      <c r="CCC124" s="482" t="s">
        <v>27</v>
      </c>
      <c r="CCD124" s="483">
        <v>28.15</v>
      </c>
      <c r="CCE124" s="484">
        <v>486.86</v>
      </c>
      <c r="CCF124" s="485">
        <v>456.41</v>
      </c>
      <c r="CCG124" s="480" t="s">
        <v>181</v>
      </c>
      <c r="CCH124" s="481" t="s">
        <v>2082</v>
      </c>
      <c r="CCI124" s="481" t="s">
        <v>2083</v>
      </c>
      <c r="CCJ124" s="480" t="s">
        <v>2084</v>
      </c>
      <c r="CCK124" s="482" t="s">
        <v>27</v>
      </c>
      <c r="CCL124" s="483">
        <v>28.15</v>
      </c>
      <c r="CCM124" s="484">
        <v>486.86</v>
      </c>
      <c r="CCN124" s="485">
        <v>456.41</v>
      </c>
      <c r="CCO124" s="480" t="s">
        <v>181</v>
      </c>
      <c r="CCP124" s="481" t="s">
        <v>2082</v>
      </c>
      <c r="CCQ124" s="481" t="s">
        <v>2083</v>
      </c>
      <c r="CCR124" s="480" t="s">
        <v>2084</v>
      </c>
      <c r="CCS124" s="482" t="s">
        <v>27</v>
      </c>
      <c r="CCT124" s="483">
        <v>28.15</v>
      </c>
      <c r="CCU124" s="484">
        <v>486.86</v>
      </c>
      <c r="CCV124" s="485">
        <v>456.41</v>
      </c>
      <c r="CCW124" s="480" t="s">
        <v>181</v>
      </c>
      <c r="CCX124" s="481" t="s">
        <v>2082</v>
      </c>
      <c r="CCY124" s="481" t="s">
        <v>2083</v>
      </c>
      <c r="CCZ124" s="480" t="s">
        <v>2084</v>
      </c>
      <c r="CDA124" s="482" t="s">
        <v>27</v>
      </c>
      <c r="CDB124" s="483">
        <v>28.15</v>
      </c>
      <c r="CDC124" s="484">
        <v>486.86</v>
      </c>
      <c r="CDD124" s="485">
        <v>456.41</v>
      </c>
      <c r="CDE124" s="480" t="s">
        <v>181</v>
      </c>
      <c r="CDF124" s="481" t="s">
        <v>2082</v>
      </c>
      <c r="CDG124" s="481" t="s">
        <v>2083</v>
      </c>
      <c r="CDH124" s="480" t="s">
        <v>2084</v>
      </c>
      <c r="CDI124" s="482" t="s">
        <v>27</v>
      </c>
      <c r="CDJ124" s="483">
        <v>28.15</v>
      </c>
      <c r="CDK124" s="484">
        <v>486.86</v>
      </c>
      <c r="CDL124" s="485">
        <v>456.41</v>
      </c>
      <c r="CDM124" s="480" t="s">
        <v>181</v>
      </c>
      <c r="CDN124" s="481" t="s">
        <v>2082</v>
      </c>
      <c r="CDO124" s="481" t="s">
        <v>2083</v>
      </c>
      <c r="CDP124" s="480" t="s">
        <v>2084</v>
      </c>
      <c r="CDQ124" s="482" t="s">
        <v>27</v>
      </c>
      <c r="CDR124" s="483">
        <v>28.15</v>
      </c>
      <c r="CDS124" s="484">
        <v>486.86</v>
      </c>
      <c r="CDT124" s="485">
        <v>456.41</v>
      </c>
      <c r="CDU124" s="480" t="s">
        <v>181</v>
      </c>
      <c r="CDV124" s="481" t="s">
        <v>2082</v>
      </c>
      <c r="CDW124" s="481" t="s">
        <v>2083</v>
      </c>
      <c r="CDX124" s="480" t="s">
        <v>2084</v>
      </c>
      <c r="CDY124" s="482" t="s">
        <v>27</v>
      </c>
      <c r="CDZ124" s="483">
        <v>28.15</v>
      </c>
      <c r="CEA124" s="484">
        <v>486.86</v>
      </c>
      <c r="CEB124" s="485">
        <v>456.41</v>
      </c>
      <c r="CEC124" s="480" t="s">
        <v>181</v>
      </c>
      <c r="CED124" s="481" t="s">
        <v>2082</v>
      </c>
      <c r="CEE124" s="481" t="s">
        <v>2083</v>
      </c>
      <c r="CEF124" s="480" t="s">
        <v>2084</v>
      </c>
      <c r="CEG124" s="482" t="s">
        <v>27</v>
      </c>
      <c r="CEH124" s="483">
        <v>28.15</v>
      </c>
      <c r="CEI124" s="484">
        <v>486.86</v>
      </c>
      <c r="CEJ124" s="485">
        <v>456.41</v>
      </c>
      <c r="CEK124" s="480" t="s">
        <v>181</v>
      </c>
      <c r="CEL124" s="481" t="s">
        <v>2082</v>
      </c>
      <c r="CEM124" s="481" t="s">
        <v>2083</v>
      </c>
      <c r="CEN124" s="480" t="s">
        <v>2084</v>
      </c>
      <c r="CEO124" s="482" t="s">
        <v>27</v>
      </c>
      <c r="CEP124" s="483">
        <v>28.15</v>
      </c>
      <c r="CEQ124" s="484">
        <v>486.86</v>
      </c>
      <c r="CER124" s="485">
        <v>456.41</v>
      </c>
      <c r="CES124" s="480" t="s">
        <v>181</v>
      </c>
      <c r="CET124" s="481" t="s">
        <v>2082</v>
      </c>
      <c r="CEU124" s="481" t="s">
        <v>2083</v>
      </c>
      <c r="CEV124" s="480" t="s">
        <v>2084</v>
      </c>
      <c r="CEW124" s="482" t="s">
        <v>27</v>
      </c>
      <c r="CEX124" s="483">
        <v>28.15</v>
      </c>
      <c r="CEY124" s="484">
        <v>486.86</v>
      </c>
      <c r="CEZ124" s="485">
        <v>456.41</v>
      </c>
      <c r="CFA124" s="480" t="s">
        <v>181</v>
      </c>
      <c r="CFB124" s="481" t="s">
        <v>2082</v>
      </c>
      <c r="CFC124" s="481" t="s">
        <v>2083</v>
      </c>
      <c r="CFD124" s="480" t="s">
        <v>2084</v>
      </c>
      <c r="CFE124" s="482" t="s">
        <v>27</v>
      </c>
      <c r="CFF124" s="483">
        <v>28.15</v>
      </c>
      <c r="CFG124" s="484">
        <v>486.86</v>
      </c>
      <c r="CFH124" s="485">
        <v>456.41</v>
      </c>
      <c r="CFI124" s="480" t="s">
        <v>181</v>
      </c>
      <c r="CFJ124" s="481" t="s">
        <v>2082</v>
      </c>
      <c r="CFK124" s="481" t="s">
        <v>2083</v>
      </c>
      <c r="CFL124" s="480" t="s">
        <v>2084</v>
      </c>
      <c r="CFM124" s="482" t="s">
        <v>27</v>
      </c>
      <c r="CFN124" s="483">
        <v>28.15</v>
      </c>
      <c r="CFO124" s="484">
        <v>486.86</v>
      </c>
      <c r="CFP124" s="485">
        <v>456.41</v>
      </c>
      <c r="CFQ124" s="480" t="s">
        <v>181</v>
      </c>
      <c r="CFR124" s="481" t="s">
        <v>2082</v>
      </c>
      <c r="CFS124" s="481" t="s">
        <v>2083</v>
      </c>
      <c r="CFT124" s="480" t="s">
        <v>2084</v>
      </c>
      <c r="CFU124" s="482" t="s">
        <v>27</v>
      </c>
      <c r="CFV124" s="483">
        <v>28.15</v>
      </c>
      <c r="CFW124" s="484">
        <v>486.86</v>
      </c>
      <c r="CFX124" s="485">
        <v>456.41</v>
      </c>
      <c r="CFY124" s="480" t="s">
        <v>181</v>
      </c>
      <c r="CFZ124" s="481" t="s">
        <v>2082</v>
      </c>
      <c r="CGA124" s="481" t="s">
        <v>2083</v>
      </c>
      <c r="CGB124" s="480" t="s">
        <v>2084</v>
      </c>
      <c r="CGC124" s="482" t="s">
        <v>27</v>
      </c>
      <c r="CGD124" s="483">
        <v>28.15</v>
      </c>
      <c r="CGE124" s="484">
        <v>486.86</v>
      </c>
      <c r="CGF124" s="485">
        <v>456.41</v>
      </c>
      <c r="CGG124" s="480" t="s">
        <v>181</v>
      </c>
      <c r="CGH124" s="481" t="s">
        <v>2082</v>
      </c>
      <c r="CGI124" s="481" t="s">
        <v>2083</v>
      </c>
      <c r="CGJ124" s="480" t="s">
        <v>2084</v>
      </c>
      <c r="CGK124" s="482" t="s">
        <v>27</v>
      </c>
      <c r="CGL124" s="483">
        <v>28.15</v>
      </c>
      <c r="CGM124" s="484">
        <v>486.86</v>
      </c>
      <c r="CGN124" s="485">
        <v>456.41</v>
      </c>
      <c r="CGO124" s="480" t="s">
        <v>181</v>
      </c>
      <c r="CGP124" s="481" t="s">
        <v>2082</v>
      </c>
      <c r="CGQ124" s="481" t="s">
        <v>2083</v>
      </c>
      <c r="CGR124" s="480" t="s">
        <v>2084</v>
      </c>
      <c r="CGS124" s="482" t="s">
        <v>27</v>
      </c>
      <c r="CGT124" s="483">
        <v>28.15</v>
      </c>
      <c r="CGU124" s="484">
        <v>486.86</v>
      </c>
      <c r="CGV124" s="485">
        <v>456.41</v>
      </c>
      <c r="CGW124" s="480" t="s">
        <v>181</v>
      </c>
      <c r="CGX124" s="481" t="s">
        <v>2082</v>
      </c>
      <c r="CGY124" s="481" t="s">
        <v>2083</v>
      </c>
      <c r="CGZ124" s="480" t="s">
        <v>2084</v>
      </c>
      <c r="CHA124" s="482" t="s">
        <v>27</v>
      </c>
      <c r="CHB124" s="483">
        <v>28.15</v>
      </c>
      <c r="CHC124" s="484">
        <v>486.86</v>
      </c>
      <c r="CHD124" s="485">
        <v>456.41</v>
      </c>
      <c r="CHE124" s="480" t="s">
        <v>181</v>
      </c>
      <c r="CHF124" s="481" t="s">
        <v>2082</v>
      </c>
      <c r="CHG124" s="481" t="s">
        <v>2083</v>
      </c>
      <c r="CHH124" s="480" t="s">
        <v>2084</v>
      </c>
      <c r="CHI124" s="482" t="s">
        <v>27</v>
      </c>
      <c r="CHJ124" s="483">
        <v>28.15</v>
      </c>
      <c r="CHK124" s="484">
        <v>486.86</v>
      </c>
      <c r="CHL124" s="485">
        <v>456.41</v>
      </c>
      <c r="CHM124" s="480" t="s">
        <v>181</v>
      </c>
      <c r="CHN124" s="481" t="s">
        <v>2082</v>
      </c>
      <c r="CHO124" s="481" t="s">
        <v>2083</v>
      </c>
      <c r="CHP124" s="480" t="s">
        <v>2084</v>
      </c>
      <c r="CHQ124" s="482" t="s">
        <v>27</v>
      </c>
      <c r="CHR124" s="483">
        <v>28.15</v>
      </c>
      <c r="CHS124" s="484">
        <v>486.86</v>
      </c>
      <c r="CHT124" s="485">
        <v>456.41</v>
      </c>
      <c r="CHU124" s="480" t="s">
        <v>181</v>
      </c>
      <c r="CHV124" s="481" t="s">
        <v>2082</v>
      </c>
      <c r="CHW124" s="481" t="s">
        <v>2083</v>
      </c>
      <c r="CHX124" s="480" t="s">
        <v>2084</v>
      </c>
      <c r="CHY124" s="482" t="s">
        <v>27</v>
      </c>
      <c r="CHZ124" s="483">
        <v>28.15</v>
      </c>
      <c r="CIA124" s="484">
        <v>486.86</v>
      </c>
      <c r="CIB124" s="485">
        <v>456.41</v>
      </c>
      <c r="CIC124" s="480" t="s">
        <v>181</v>
      </c>
      <c r="CID124" s="481" t="s">
        <v>2082</v>
      </c>
      <c r="CIE124" s="481" t="s">
        <v>2083</v>
      </c>
      <c r="CIF124" s="480" t="s">
        <v>2084</v>
      </c>
      <c r="CIG124" s="482" t="s">
        <v>27</v>
      </c>
      <c r="CIH124" s="483">
        <v>28.15</v>
      </c>
      <c r="CII124" s="484">
        <v>486.86</v>
      </c>
      <c r="CIJ124" s="485">
        <v>456.41</v>
      </c>
      <c r="CIK124" s="480" t="s">
        <v>181</v>
      </c>
      <c r="CIL124" s="481" t="s">
        <v>2082</v>
      </c>
      <c r="CIM124" s="481" t="s">
        <v>2083</v>
      </c>
      <c r="CIN124" s="480" t="s">
        <v>2084</v>
      </c>
      <c r="CIO124" s="482" t="s">
        <v>27</v>
      </c>
      <c r="CIP124" s="483">
        <v>28.15</v>
      </c>
      <c r="CIQ124" s="484">
        <v>486.86</v>
      </c>
      <c r="CIR124" s="485">
        <v>456.41</v>
      </c>
      <c r="CIS124" s="480" t="s">
        <v>181</v>
      </c>
      <c r="CIT124" s="481" t="s">
        <v>2082</v>
      </c>
      <c r="CIU124" s="481" t="s">
        <v>2083</v>
      </c>
      <c r="CIV124" s="480" t="s">
        <v>2084</v>
      </c>
      <c r="CIW124" s="482" t="s">
        <v>27</v>
      </c>
      <c r="CIX124" s="483">
        <v>28.15</v>
      </c>
      <c r="CIY124" s="484">
        <v>486.86</v>
      </c>
      <c r="CIZ124" s="485">
        <v>456.41</v>
      </c>
      <c r="CJA124" s="480" t="s">
        <v>181</v>
      </c>
      <c r="CJB124" s="481" t="s">
        <v>2082</v>
      </c>
      <c r="CJC124" s="481" t="s">
        <v>2083</v>
      </c>
      <c r="CJD124" s="480" t="s">
        <v>2084</v>
      </c>
      <c r="CJE124" s="482" t="s">
        <v>27</v>
      </c>
      <c r="CJF124" s="483">
        <v>28.15</v>
      </c>
      <c r="CJG124" s="484">
        <v>486.86</v>
      </c>
      <c r="CJH124" s="485">
        <v>456.41</v>
      </c>
      <c r="CJI124" s="480" t="s">
        <v>181</v>
      </c>
      <c r="CJJ124" s="481" t="s">
        <v>2082</v>
      </c>
      <c r="CJK124" s="481" t="s">
        <v>2083</v>
      </c>
      <c r="CJL124" s="480" t="s">
        <v>2084</v>
      </c>
      <c r="CJM124" s="482" t="s">
        <v>27</v>
      </c>
      <c r="CJN124" s="483">
        <v>28.15</v>
      </c>
      <c r="CJO124" s="484">
        <v>486.86</v>
      </c>
      <c r="CJP124" s="485">
        <v>456.41</v>
      </c>
      <c r="CJQ124" s="480" t="s">
        <v>181</v>
      </c>
      <c r="CJR124" s="481" t="s">
        <v>2082</v>
      </c>
      <c r="CJS124" s="481" t="s">
        <v>2083</v>
      </c>
      <c r="CJT124" s="480" t="s">
        <v>2084</v>
      </c>
      <c r="CJU124" s="482" t="s">
        <v>27</v>
      </c>
      <c r="CJV124" s="483">
        <v>28.15</v>
      </c>
      <c r="CJW124" s="484">
        <v>486.86</v>
      </c>
      <c r="CJX124" s="485">
        <v>456.41</v>
      </c>
      <c r="CJY124" s="480" t="s">
        <v>181</v>
      </c>
      <c r="CJZ124" s="481" t="s">
        <v>2082</v>
      </c>
      <c r="CKA124" s="481" t="s">
        <v>2083</v>
      </c>
      <c r="CKB124" s="480" t="s">
        <v>2084</v>
      </c>
      <c r="CKC124" s="482" t="s">
        <v>27</v>
      </c>
      <c r="CKD124" s="483">
        <v>28.15</v>
      </c>
      <c r="CKE124" s="484">
        <v>486.86</v>
      </c>
      <c r="CKF124" s="485">
        <v>456.41</v>
      </c>
      <c r="CKG124" s="480" t="s">
        <v>181</v>
      </c>
      <c r="CKH124" s="481" t="s">
        <v>2082</v>
      </c>
      <c r="CKI124" s="481" t="s">
        <v>2083</v>
      </c>
      <c r="CKJ124" s="480" t="s">
        <v>2084</v>
      </c>
      <c r="CKK124" s="482" t="s">
        <v>27</v>
      </c>
      <c r="CKL124" s="483">
        <v>28.15</v>
      </c>
      <c r="CKM124" s="484">
        <v>486.86</v>
      </c>
      <c r="CKN124" s="485">
        <v>456.41</v>
      </c>
      <c r="CKO124" s="480" t="s">
        <v>181</v>
      </c>
      <c r="CKP124" s="481" t="s">
        <v>2082</v>
      </c>
      <c r="CKQ124" s="481" t="s">
        <v>2083</v>
      </c>
      <c r="CKR124" s="480" t="s">
        <v>2084</v>
      </c>
      <c r="CKS124" s="482" t="s">
        <v>27</v>
      </c>
      <c r="CKT124" s="483">
        <v>28.15</v>
      </c>
      <c r="CKU124" s="484">
        <v>486.86</v>
      </c>
      <c r="CKV124" s="485">
        <v>456.41</v>
      </c>
      <c r="CKW124" s="480" t="s">
        <v>181</v>
      </c>
      <c r="CKX124" s="481" t="s">
        <v>2082</v>
      </c>
      <c r="CKY124" s="481" t="s">
        <v>2083</v>
      </c>
      <c r="CKZ124" s="480" t="s">
        <v>2084</v>
      </c>
      <c r="CLA124" s="482" t="s">
        <v>27</v>
      </c>
      <c r="CLB124" s="483">
        <v>28.15</v>
      </c>
      <c r="CLC124" s="484">
        <v>486.86</v>
      </c>
      <c r="CLD124" s="485">
        <v>456.41</v>
      </c>
      <c r="CLE124" s="480" t="s">
        <v>181</v>
      </c>
      <c r="CLF124" s="481" t="s">
        <v>2082</v>
      </c>
      <c r="CLG124" s="481" t="s">
        <v>2083</v>
      </c>
      <c r="CLH124" s="480" t="s">
        <v>2084</v>
      </c>
      <c r="CLI124" s="482" t="s">
        <v>27</v>
      </c>
      <c r="CLJ124" s="483">
        <v>28.15</v>
      </c>
      <c r="CLK124" s="484">
        <v>486.86</v>
      </c>
      <c r="CLL124" s="485">
        <v>456.41</v>
      </c>
      <c r="CLM124" s="480" t="s">
        <v>181</v>
      </c>
      <c r="CLN124" s="481" t="s">
        <v>2082</v>
      </c>
      <c r="CLO124" s="481" t="s">
        <v>2083</v>
      </c>
      <c r="CLP124" s="480" t="s">
        <v>2084</v>
      </c>
      <c r="CLQ124" s="482" t="s">
        <v>27</v>
      </c>
      <c r="CLR124" s="483">
        <v>28.15</v>
      </c>
      <c r="CLS124" s="484">
        <v>486.86</v>
      </c>
      <c r="CLT124" s="485">
        <v>456.41</v>
      </c>
      <c r="CLU124" s="480" t="s">
        <v>181</v>
      </c>
      <c r="CLV124" s="481" t="s">
        <v>2082</v>
      </c>
      <c r="CLW124" s="481" t="s">
        <v>2083</v>
      </c>
      <c r="CLX124" s="480" t="s">
        <v>2084</v>
      </c>
      <c r="CLY124" s="482" t="s">
        <v>27</v>
      </c>
      <c r="CLZ124" s="483">
        <v>28.15</v>
      </c>
      <c r="CMA124" s="484">
        <v>486.86</v>
      </c>
      <c r="CMB124" s="485">
        <v>456.41</v>
      </c>
      <c r="CMC124" s="480" t="s">
        <v>181</v>
      </c>
      <c r="CMD124" s="481" t="s">
        <v>2082</v>
      </c>
      <c r="CME124" s="481" t="s">
        <v>2083</v>
      </c>
      <c r="CMF124" s="480" t="s">
        <v>2084</v>
      </c>
      <c r="CMG124" s="482" t="s">
        <v>27</v>
      </c>
      <c r="CMH124" s="483">
        <v>28.15</v>
      </c>
      <c r="CMI124" s="484">
        <v>486.86</v>
      </c>
      <c r="CMJ124" s="485">
        <v>456.41</v>
      </c>
      <c r="CMK124" s="480" t="s">
        <v>181</v>
      </c>
      <c r="CML124" s="481" t="s">
        <v>2082</v>
      </c>
      <c r="CMM124" s="481" t="s">
        <v>2083</v>
      </c>
      <c r="CMN124" s="480" t="s">
        <v>2084</v>
      </c>
      <c r="CMO124" s="482" t="s">
        <v>27</v>
      </c>
      <c r="CMP124" s="483">
        <v>28.15</v>
      </c>
      <c r="CMQ124" s="484">
        <v>486.86</v>
      </c>
      <c r="CMR124" s="485">
        <v>456.41</v>
      </c>
      <c r="CMS124" s="480" t="s">
        <v>181</v>
      </c>
      <c r="CMT124" s="481" t="s">
        <v>2082</v>
      </c>
      <c r="CMU124" s="481" t="s">
        <v>2083</v>
      </c>
      <c r="CMV124" s="480" t="s">
        <v>2084</v>
      </c>
      <c r="CMW124" s="482" t="s">
        <v>27</v>
      </c>
      <c r="CMX124" s="483">
        <v>28.15</v>
      </c>
      <c r="CMY124" s="484">
        <v>486.86</v>
      </c>
      <c r="CMZ124" s="485">
        <v>456.41</v>
      </c>
      <c r="CNA124" s="480" t="s">
        <v>181</v>
      </c>
      <c r="CNB124" s="481" t="s">
        <v>2082</v>
      </c>
      <c r="CNC124" s="481" t="s">
        <v>2083</v>
      </c>
      <c r="CND124" s="480" t="s">
        <v>2084</v>
      </c>
      <c r="CNE124" s="482" t="s">
        <v>27</v>
      </c>
      <c r="CNF124" s="483">
        <v>28.15</v>
      </c>
      <c r="CNG124" s="484">
        <v>486.86</v>
      </c>
      <c r="CNH124" s="485">
        <v>456.41</v>
      </c>
      <c r="CNI124" s="480" t="s">
        <v>181</v>
      </c>
      <c r="CNJ124" s="481" t="s">
        <v>2082</v>
      </c>
      <c r="CNK124" s="481" t="s">
        <v>2083</v>
      </c>
      <c r="CNL124" s="480" t="s">
        <v>2084</v>
      </c>
      <c r="CNM124" s="482" t="s">
        <v>27</v>
      </c>
      <c r="CNN124" s="483">
        <v>28.15</v>
      </c>
      <c r="CNO124" s="484">
        <v>486.86</v>
      </c>
      <c r="CNP124" s="485">
        <v>456.41</v>
      </c>
      <c r="CNQ124" s="480" t="s">
        <v>181</v>
      </c>
      <c r="CNR124" s="481" t="s">
        <v>2082</v>
      </c>
      <c r="CNS124" s="481" t="s">
        <v>2083</v>
      </c>
      <c r="CNT124" s="480" t="s">
        <v>2084</v>
      </c>
      <c r="CNU124" s="482" t="s">
        <v>27</v>
      </c>
      <c r="CNV124" s="483">
        <v>28.15</v>
      </c>
      <c r="CNW124" s="484">
        <v>486.86</v>
      </c>
      <c r="CNX124" s="485">
        <v>456.41</v>
      </c>
      <c r="CNY124" s="480" t="s">
        <v>181</v>
      </c>
      <c r="CNZ124" s="481" t="s">
        <v>2082</v>
      </c>
      <c r="COA124" s="481" t="s">
        <v>2083</v>
      </c>
      <c r="COB124" s="480" t="s">
        <v>2084</v>
      </c>
      <c r="COC124" s="482" t="s">
        <v>27</v>
      </c>
      <c r="COD124" s="483">
        <v>28.15</v>
      </c>
      <c r="COE124" s="484">
        <v>486.86</v>
      </c>
      <c r="COF124" s="485">
        <v>456.41</v>
      </c>
      <c r="COG124" s="480" t="s">
        <v>181</v>
      </c>
      <c r="COH124" s="481" t="s">
        <v>2082</v>
      </c>
      <c r="COI124" s="481" t="s">
        <v>2083</v>
      </c>
      <c r="COJ124" s="480" t="s">
        <v>2084</v>
      </c>
      <c r="COK124" s="482" t="s">
        <v>27</v>
      </c>
      <c r="COL124" s="483">
        <v>28.15</v>
      </c>
      <c r="COM124" s="484">
        <v>486.86</v>
      </c>
      <c r="CON124" s="485">
        <v>456.41</v>
      </c>
      <c r="COO124" s="480" t="s">
        <v>181</v>
      </c>
      <c r="COP124" s="481" t="s">
        <v>2082</v>
      </c>
      <c r="COQ124" s="481" t="s">
        <v>2083</v>
      </c>
      <c r="COR124" s="480" t="s">
        <v>2084</v>
      </c>
      <c r="COS124" s="482" t="s">
        <v>27</v>
      </c>
      <c r="COT124" s="483">
        <v>28.15</v>
      </c>
      <c r="COU124" s="484">
        <v>486.86</v>
      </c>
      <c r="COV124" s="485">
        <v>456.41</v>
      </c>
      <c r="COW124" s="480" t="s">
        <v>181</v>
      </c>
      <c r="COX124" s="481" t="s">
        <v>2082</v>
      </c>
      <c r="COY124" s="481" t="s">
        <v>2083</v>
      </c>
      <c r="COZ124" s="480" t="s">
        <v>2084</v>
      </c>
      <c r="CPA124" s="482" t="s">
        <v>27</v>
      </c>
      <c r="CPB124" s="483">
        <v>28.15</v>
      </c>
      <c r="CPC124" s="484">
        <v>486.86</v>
      </c>
      <c r="CPD124" s="485">
        <v>456.41</v>
      </c>
      <c r="CPE124" s="480" t="s">
        <v>181</v>
      </c>
      <c r="CPF124" s="481" t="s">
        <v>2082</v>
      </c>
      <c r="CPG124" s="481" t="s">
        <v>2083</v>
      </c>
      <c r="CPH124" s="480" t="s">
        <v>2084</v>
      </c>
      <c r="CPI124" s="482" t="s">
        <v>27</v>
      </c>
      <c r="CPJ124" s="483">
        <v>28.15</v>
      </c>
      <c r="CPK124" s="484">
        <v>486.86</v>
      </c>
      <c r="CPL124" s="485">
        <v>456.41</v>
      </c>
      <c r="CPM124" s="480" t="s">
        <v>181</v>
      </c>
      <c r="CPN124" s="481" t="s">
        <v>2082</v>
      </c>
      <c r="CPO124" s="481" t="s">
        <v>2083</v>
      </c>
      <c r="CPP124" s="480" t="s">
        <v>2084</v>
      </c>
      <c r="CPQ124" s="482" t="s">
        <v>27</v>
      </c>
      <c r="CPR124" s="483">
        <v>28.15</v>
      </c>
      <c r="CPS124" s="484">
        <v>486.86</v>
      </c>
      <c r="CPT124" s="485">
        <v>456.41</v>
      </c>
      <c r="CPU124" s="480" t="s">
        <v>181</v>
      </c>
      <c r="CPV124" s="481" t="s">
        <v>2082</v>
      </c>
      <c r="CPW124" s="481" t="s">
        <v>2083</v>
      </c>
      <c r="CPX124" s="480" t="s">
        <v>2084</v>
      </c>
      <c r="CPY124" s="482" t="s">
        <v>27</v>
      </c>
      <c r="CPZ124" s="483">
        <v>28.15</v>
      </c>
      <c r="CQA124" s="484">
        <v>486.86</v>
      </c>
      <c r="CQB124" s="485">
        <v>456.41</v>
      </c>
      <c r="CQC124" s="480" t="s">
        <v>181</v>
      </c>
      <c r="CQD124" s="481" t="s">
        <v>2082</v>
      </c>
      <c r="CQE124" s="481" t="s">
        <v>2083</v>
      </c>
      <c r="CQF124" s="480" t="s">
        <v>2084</v>
      </c>
      <c r="CQG124" s="482" t="s">
        <v>27</v>
      </c>
      <c r="CQH124" s="483">
        <v>28.15</v>
      </c>
      <c r="CQI124" s="484">
        <v>486.86</v>
      </c>
      <c r="CQJ124" s="485">
        <v>456.41</v>
      </c>
      <c r="CQK124" s="480" t="s">
        <v>181</v>
      </c>
      <c r="CQL124" s="481" t="s">
        <v>2082</v>
      </c>
      <c r="CQM124" s="481" t="s">
        <v>2083</v>
      </c>
      <c r="CQN124" s="480" t="s">
        <v>2084</v>
      </c>
      <c r="CQO124" s="482" t="s">
        <v>27</v>
      </c>
      <c r="CQP124" s="483">
        <v>28.15</v>
      </c>
      <c r="CQQ124" s="484">
        <v>486.86</v>
      </c>
      <c r="CQR124" s="485">
        <v>456.41</v>
      </c>
      <c r="CQS124" s="480" t="s">
        <v>181</v>
      </c>
      <c r="CQT124" s="481" t="s">
        <v>2082</v>
      </c>
      <c r="CQU124" s="481" t="s">
        <v>2083</v>
      </c>
      <c r="CQV124" s="480" t="s">
        <v>2084</v>
      </c>
      <c r="CQW124" s="482" t="s">
        <v>27</v>
      </c>
      <c r="CQX124" s="483">
        <v>28.15</v>
      </c>
      <c r="CQY124" s="484">
        <v>486.86</v>
      </c>
      <c r="CQZ124" s="485">
        <v>456.41</v>
      </c>
      <c r="CRA124" s="480" t="s">
        <v>181</v>
      </c>
      <c r="CRB124" s="481" t="s">
        <v>2082</v>
      </c>
      <c r="CRC124" s="481" t="s">
        <v>2083</v>
      </c>
      <c r="CRD124" s="480" t="s">
        <v>2084</v>
      </c>
      <c r="CRE124" s="482" t="s">
        <v>27</v>
      </c>
      <c r="CRF124" s="483">
        <v>28.15</v>
      </c>
      <c r="CRG124" s="484">
        <v>486.86</v>
      </c>
      <c r="CRH124" s="485">
        <v>456.41</v>
      </c>
      <c r="CRI124" s="480" t="s">
        <v>181</v>
      </c>
      <c r="CRJ124" s="481" t="s">
        <v>2082</v>
      </c>
      <c r="CRK124" s="481" t="s">
        <v>2083</v>
      </c>
      <c r="CRL124" s="480" t="s">
        <v>2084</v>
      </c>
      <c r="CRM124" s="482" t="s">
        <v>27</v>
      </c>
      <c r="CRN124" s="483">
        <v>28.15</v>
      </c>
      <c r="CRO124" s="484">
        <v>486.86</v>
      </c>
      <c r="CRP124" s="485">
        <v>456.41</v>
      </c>
      <c r="CRQ124" s="480" t="s">
        <v>181</v>
      </c>
      <c r="CRR124" s="481" t="s">
        <v>2082</v>
      </c>
      <c r="CRS124" s="481" t="s">
        <v>2083</v>
      </c>
      <c r="CRT124" s="480" t="s">
        <v>2084</v>
      </c>
      <c r="CRU124" s="482" t="s">
        <v>27</v>
      </c>
      <c r="CRV124" s="483">
        <v>28.15</v>
      </c>
      <c r="CRW124" s="484">
        <v>486.86</v>
      </c>
      <c r="CRX124" s="485">
        <v>456.41</v>
      </c>
      <c r="CRY124" s="480" t="s">
        <v>181</v>
      </c>
      <c r="CRZ124" s="481" t="s">
        <v>2082</v>
      </c>
      <c r="CSA124" s="481" t="s">
        <v>2083</v>
      </c>
      <c r="CSB124" s="480" t="s">
        <v>2084</v>
      </c>
      <c r="CSC124" s="482" t="s">
        <v>27</v>
      </c>
      <c r="CSD124" s="483">
        <v>28.15</v>
      </c>
      <c r="CSE124" s="484">
        <v>486.86</v>
      </c>
      <c r="CSF124" s="485">
        <v>456.41</v>
      </c>
      <c r="CSG124" s="480" t="s">
        <v>181</v>
      </c>
      <c r="CSH124" s="481" t="s">
        <v>2082</v>
      </c>
      <c r="CSI124" s="481" t="s">
        <v>2083</v>
      </c>
      <c r="CSJ124" s="480" t="s">
        <v>2084</v>
      </c>
      <c r="CSK124" s="482" t="s">
        <v>27</v>
      </c>
      <c r="CSL124" s="483">
        <v>28.15</v>
      </c>
      <c r="CSM124" s="484">
        <v>486.86</v>
      </c>
      <c r="CSN124" s="485">
        <v>456.41</v>
      </c>
      <c r="CSO124" s="480" t="s">
        <v>181</v>
      </c>
      <c r="CSP124" s="481" t="s">
        <v>2082</v>
      </c>
      <c r="CSQ124" s="481" t="s">
        <v>2083</v>
      </c>
      <c r="CSR124" s="480" t="s">
        <v>2084</v>
      </c>
      <c r="CSS124" s="482" t="s">
        <v>27</v>
      </c>
      <c r="CST124" s="483">
        <v>28.15</v>
      </c>
      <c r="CSU124" s="484">
        <v>486.86</v>
      </c>
      <c r="CSV124" s="485">
        <v>456.41</v>
      </c>
      <c r="CSW124" s="480" t="s">
        <v>181</v>
      </c>
      <c r="CSX124" s="481" t="s">
        <v>2082</v>
      </c>
      <c r="CSY124" s="481" t="s">
        <v>2083</v>
      </c>
      <c r="CSZ124" s="480" t="s">
        <v>2084</v>
      </c>
      <c r="CTA124" s="482" t="s">
        <v>27</v>
      </c>
      <c r="CTB124" s="483">
        <v>28.15</v>
      </c>
      <c r="CTC124" s="484">
        <v>486.86</v>
      </c>
      <c r="CTD124" s="485">
        <v>456.41</v>
      </c>
      <c r="CTE124" s="480" t="s">
        <v>181</v>
      </c>
      <c r="CTF124" s="481" t="s">
        <v>2082</v>
      </c>
      <c r="CTG124" s="481" t="s">
        <v>2083</v>
      </c>
      <c r="CTH124" s="480" t="s">
        <v>2084</v>
      </c>
      <c r="CTI124" s="482" t="s">
        <v>27</v>
      </c>
      <c r="CTJ124" s="483">
        <v>28.15</v>
      </c>
      <c r="CTK124" s="484">
        <v>486.86</v>
      </c>
      <c r="CTL124" s="485">
        <v>456.41</v>
      </c>
      <c r="CTM124" s="480" t="s">
        <v>181</v>
      </c>
      <c r="CTN124" s="481" t="s">
        <v>2082</v>
      </c>
      <c r="CTO124" s="481" t="s">
        <v>2083</v>
      </c>
      <c r="CTP124" s="480" t="s">
        <v>2084</v>
      </c>
      <c r="CTQ124" s="482" t="s">
        <v>27</v>
      </c>
      <c r="CTR124" s="483">
        <v>28.15</v>
      </c>
      <c r="CTS124" s="484">
        <v>486.86</v>
      </c>
      <c r="CTT124" s="485">
        <v>456.41</v>
      </c>
      <c r="CTU124" s="480" t="s">
        <v>181</v>
      </c>
      <c r="CTV124" s="481" t="s">
        <v>2082</v>
      </c>
      <c r="CTW124" s="481" t="s">
        <v>2083</v>
      </c>
      <c r="CTX124" s="480" t="s">
        <v>2084</v>
      </c>
      <c r="CTY124" s="482" t="s">
        <v>27</v>
      </c>
      <c r="CTZ124" s="483">
        <v>28.15</v>
      </c>
      <c r="CUA124" s="484">
        <v>486.86</v>
      </c>
      <c r="CUB124" s="485">
        <v>456.41</v>
      </c>
      <c r="CUC124" s="480" t="s">
        <v>181</v>
      </c>
      <c r="CUD124" s="481" t="s">
        <v>2082</v>
      </c>
      <c r="CUE124" s="481" t="s">
        <v>2083</v>
      </c>
      <c r="CUF124" s="480" t="s">
        <v>2084</v>
      </c>
      <c r="CUG124" s="482" t="s">
        <v>27</v>
      </c>
      <c r="CUH124" s="483">
        <v>28.15</v>
      </c>
      <c r="CUI124" s="484">
        <v>486.86</v>
      </c>
      <c r="CUJ124" s="485">
        <v>456.41</v>
      </c>
      <c r="CUK124" s="480" t="s">
        <v>181</v>
      </c>
      <c r="CUL124" s="481" t="s">
        <v>2082</v>
      </c>
      <c r="CUM124" s="481" t="s">
        <v>2083</v>
      </c>
      <c r="CUN124" s="480" t="s">
        <v>2084</v>
      </c>
      <c r="CUO124" s="482" t="s">
        <v>27</v>
      </c>
      <c r="CUP124" s="483">
        <v>28.15</v>
      </c>
      <c r="CUQ124" s="484">
        <v>486.86</v>
      </c>
      <c r="CUR124" s="485">
        <v>456.41</v>
      </c>
      <c r="CUS124" s="480" t="s">
        <v>181</v>
      </c>
      <c r="CUT124" s="481" t="s">
        <v>2082</v>
      </c>
      <c r="CUU124" s="481" t="s">
        <v>2083</v>
      </c>
      <c r="CUV124" s="480" t="s">
        <v>2084</v>
      </c>
      <c r="CUW124" s="482" t="s">
        <v>27</v>
      </c>
      <c r="CUX124" s="483">
        <v>28.15</v>
      </c>
      <c r="CUY124" s="484">
        <v>486.86</v>
      </c>
      <c r="CUZ124" s="485">
        <v>456.41</v>
      </c>
      <c r="CVA124" s="480" t="s">
        <v>181</v>
      </c>
      <c r="CVB124" s="481" t="s">
        <v>2082</v>
      </c>
      <c r="CVC124" s="481" t="s">
        <v>2083</v>
      </c>
      <c r="CVD124" s="480" t="s">
        <v>2084</v>
      </c>
      <c r="CVE124" s="482" t="s">
        <v>27</v>
      </c>
      <c r="CVF124" s="483">
        <v>28.15</v>
      </c>
      <c r="CVG124" s="484">
        <v>486.86</v>
      </c>
      <c r="CVH124" s="485">
        <v>456.41</v>
      </c>
      <c r="CVI124" s="480" t="s">
        <v>181</v>
      </c>
      <c r="CVJ124" s="481" t="s">
        <v>2082</v>
      </c>
      <c r="CVK124" s="481" t="s">
        <v>2083</v>
      </c>
      <c r="CVL124" s="480" t="s">
        <v>2084</v>
      </c>
      <c r="CVM124" s="482" t="s">
        <v>27</v>
      </c>
      <c r="CVN124" s="483">
        <v>28.15</v>
      </c>
      <c r="CVO124" s="484">
        <v>486.86</v>
      </c>
      <c r="CVP124" s="485">
        <v>456.41</v>
      </c>
      <c r="CVQ124" s="480" t="s">
        <v>181</v>
      </c>
      <c r="CVR124" s="481" t="s">
        <v>2082</v>
      </c>
      <c r="CVS124" s="481" t="s">
        <v>2083</v>
      </c>
      <c r="CVT124" s="480" t="s">
        <v>2084</v>
      </c>
      <c r="CVU124" s="482" t="s">
        <v>27</v>
      </c>
      <c r="CVV124" s="483">
        <v>28.15</v>
      </c>
      <c r="CVW124" s="484">
        <v>486.86</v>
      </c>
      <c r="CVX124" s="485">
        <v>456.41</v>
      </c>
      <c r="CVY124" s="480" t="s">
        <v>181</v>
      </c>
      <c r="CVZ124" s="481" t="s">
        <v>2082</v>
      </c>
      <c r="CWA124" s="481" t="s">
        <v>2083</v>
      </c>
      <c r="CWB124" s="480" t="s">
        <v>2084</v>
      </c>
      <c r="CWC124" s="482" t="s">
        <v>27</v>
      </c>
      <c r="CWD124" s="483">
        <v>28.15</v>
      </c>
      <c r="CWE124" s="484">
        <v>486.86</v>
      </c>
      <c r="CWF124" s="485">
        <v>456.41</v>
      </c>
      <c r="CWG124" s="480" t="s">
        <v>181</v>
      </c>
      <c r="CWH124" s="481" t="s">
        <v>2082</v>
      </c>
      <c r="CWI124" s="481" t="s">
        <v>2083</v>
      </c>
      <c r="CWJ124" s="480" t="s">
        <v>2084</v>
      </c>
      <c r="CWK124" s="482" t="s">
        <v>27</v>
      </c>
      <c r="CWL124" s="483">
        <v>28.15</v>
      </c>
      <c r="CWM124" s="484">
        <v>486.86</v>
      </c>
      <c r="CWN124" s="485">
        <v>456.41</v>
      </c>
      <c r="CWO124" s="480" t="s">
        <v>181</v>
      </c>
      <c r="CWP124" s="481" t="s">
        <v>2082</v>
      </c>
      <c r="CWQ124" s="481" t="s">
        <v>2083</v>
      </c>
      <c r="CWR124" s="480" t="s">
        <v>2084</v>
      </c>
      <c r="CWS124" s="482" t="s">
        <v>27</v>
      </c>
      <c r="CWT124" s="483">
        <v>28.15</v>
      </c>
      <c r="CWU124" s="484">
        <v>486.86</v>
      </c>
      <c r="CWV124" s="485">
        <v>456.41</v>
      </c>
      <c r="CWW124" s="480" t="s">
        <v>181</v>
      </c>
      <c r="CWX124" s="481" t="s">
        <v>2082</v>
      </c>
      <c r="CWY124" s="481" t="s">
        <v>2083</v>
      </c>
      <c r="CWZ124" s="480" t="s">
        <v>2084</v>
      </c>
      <c r="CXA124" s="482" t="s">
        <v>27</v>
      </c>
      <c r="CXB124" s="483">
        <v>28.15</v>
      </c>
      <c r="CXC124" s="484">
        <v>486.86</v>
      </c>
      <c r="CXD124" s="485">
        <v>456.41</v>
      </c>
      <c r="CXE124" s="480" t="s">
        <v>181</v>
      </c>
      <c r="CXF124" s="481" t="s">
        <v>2082</v>
      </c>
      <c r="CXG124" s="481" t="s">
        <v>2083</v>
      </c>
      <c r="CXH124" s="480" t="s">
        <v>2084</v>
      </c>
      <c r="CXI124" s="482" t="s">
        <v>27</v>
      </c>
      <c r="CXJ124" s="483">
        <v>28.15</v>
      </c>
      <c r="CXK124" s="484">
        <v>486.86</v>
      </c>
      <c r="CXL124" s="485">
        <v>456.41</v>
      </c>
      <c r="CXM124" s="480" t="s">
        <v>181</v>
      </c>
      <c r="CXN124" s="481" t="s">
        <v>2082</v>
      </c>
      <c r="CXO124" s="481" t="s">
        <v>2083</v>
      </c>
      <c r="CXP124" s="480" t="s">
        <v>2084</v>
      </c>
      <c r="CXQ124" s="482" t="s">
        <v>27</v>
      </c>
      <c r="CXR124" s="483">
        <v>28.15</v>
      </c>
      <c r="CXS124" s="484">
        <v>486.86</v>
      </c>
      <c r="CXT124" s="485">
        <v>456.41</v>
      </c>
      <c r="CXU124" s="480" t="s">
        <v>181</v>
      </c>
      <c r="CXV124" s="481" t="s">
        <v>2082</v>
      </c>
      <c r="CXW124" s="481" t="s">
        <v>2083</v>
      </c>
      <c r="CXX124" s="480" t="s">
        <v>2084</v>
      </c>
      <c r="CXY124" s="482" t="s">
        <v>27</v>
      </c>
      <c r="CXZ124" s="483">
        <v>28.15</v>
      </c>
      <c r="CYA124" s="484">
        <v>486.86</v>
      </c>
      <c r="CYB124" s="485">
        <v>456.41</v>
      </c>
      <c r="CYC124" s="480" t="s">
        <v>181</v>
      </c>
      <c r="CYD124" s="481" t="s">
        <v>2082</v>
      </c>
      <c r="CYE124" s="481" t="s">
        <v>2083</v>
      </c>
      <c r="CYF124" s="480" t="s">
        <v>2084</v>
      </c>
      <c r="CYG124" s="482" t="s">
        <v>27</v>
      </c>
      <c r="CYH124" s="483">
        <v>28.15</v>
      </c>
      <c r="CYI124" s="484">
        <v>486.86</v>
      </c>
      <c r="CYJ124" s="485">
        <v>456.41</v>
      </c>
      <c r="CYK124" s="480" t="s">
        <v>181</v>
      </c>
      <c r="CYL124" s="481" t="s">
        <v>2082</v>
      </c>
      <c r="CYM124" s="481" t="s">
        <v>2083</v>
      </c>
      <c r="CYN124" s="480" t="s">
        <v>2084</v>
      </c>
      <c r="CYO124" s="482" t="s">
        <v>27</v>
      </c>
      <c r="CYP124" s="483">
        <v>28.15</v>
      </c>
      <c r="CYQ124" s="484">
        <v>486.86</v>
      </c>
      <c r="CYR124" s="485">
        <v>456.41</v>
      </c>
      <c r="CYS124" s="480" t="s">
        <v>181</v>
      </c>
      <c r="CYT124" s="481" t="s">
        <v>2082</v>
      </c>
      <c r="CYU124" s="481" t="s">
        <v>2083</v>
      </c>
      <c r="CYV124" s="480" t="s">
        <v>2084</v>
      </c>
      <c r="CYW124" s="482" t="s">
        <v>27</v>
      </c>
      <c r="CYX124" s="483">
        <v>28.15</v>
      </c>
      <c r="CYY124" s="484">
        <v>486.86</v>
      </c>
      <c r="CYZ124" s="485">
        <v>456.41</v>
      </c>
      <c r="CZA124" s="480" t="s">
        <v>181</v>
      </c>
      <c r="CZB124" s="481" t="s">
        <v>2082</v>
      </c>
      <c r="CZC124" s="481" t="s">
        <v>2083</v>
      </c>
      <c r="CZD124" s="480" t="s">
        <v>2084</v>
      </c>
      <c r="CZE124" s="482" t="s">
        <v>27</v>
      </c>
      <c r="CZF124" s="483">
        <v>28.15</v>
      </c>
      <c r="CZG124" s="484">
        <v>486.86</v>
      </c>
      <c r="CZH124" s="485">
        <v>456.41</v>
      </c>
      <c r="CZI124" s="480" t="s">
        <v>181</v>
      </c>
      <c r="CZJ124" s="481" t="s">
        <v>2082</v>
      </c>
      <c r="CZK124" s="481" t="s">
        <v>2083</v>
      </c>
      <c r="CZL124" s="480" t="s">
        <v>2084</v>
      </c>
      <c r="CZM124" s="482" t="s">
        <v>27</v>
      </c>
      <c r="CZN124" s="483">
        <v>28.15</v>
      </c>
      <c r="CZO124" s="484">
        <v>486.86</v>
      </c>
      <c r="CZP124" s="485">
        <v>456.41</v>
      </c>
      <c r="CZQ124" s="480" t="s">
        <v>181</v>
      </c>
      <c r="CZR124" s="481" t="s">
        <v>2082</v>
      </c>
      <c r="CZS124" s="481" t="s">
        <v>2083</v>
      </c>
      <c r="CZT124" s="480" t="s">
        <v>2084</v>
      </c>
      <c r="CZU124" s="482" t="s">
        <v>27</v>
      </c>
      <c r="CZV124" s="483">
        <v>28.15</v>
      </c>
      <c r="CZW124" s="484">
        <v>486.86</v>
      </c>
      <c r="CZX124" s="485">
        <v>456.41</v>
      </c>
      <c r="CZY124" s="480" t="s">
        <v>181</v>
      </c>
      <c r="CZZ124" s="481" t="s">
        <v>2082</v>
      </c>
      <c r="DAA124" s="481" t="s">
        <v>2083</v>
      </c>
      <c r="DAB124" s="480" t="s">
        <v>2084</v>
      </c>
      <c r="DAC124" s="482" t="s">
        <v>27</v>
      </c>
      <c r="DAD124" s="483">
        <v>28.15</v>
      </c>
      <c r="DAE124" s="484">
        <v>486.86</v>
      </c>
      <c r="DAF124" s="485">
        <v>456.41</v>
      </c>
      <c r="DAG124" s="480" t="s">
        <v>181</v>
      </c>
      <c r="DAH124" s="481" t="s">
        <v>2082</v>
      </c>
      <c r="DAI124" s="481" t="s">
        <v>2083</v>
      </c>
      <c r="DAJ124" s="480" t="s">
        <v>2084</v>
      </c>
      <c r="DAK124" s="482" t="s">
        <v>27</v>
      </c>
      <c r="DAL124" s="483">
        <v>28.15</v>
      </c>
      <c r="DAM124" s="484">
        <v>486.86</v>
      </c>
      <c r="DAN124" s="485">
        <v>456.41</v>
      </c>
      <c r="DAO124" s="480" t="s">
        <v>181</v>
      </c>
      <c r="DAP124" s="481" t="s">
        <v>2082</v>
      </c>
      <c r="DAQ124" s="481" t="s">
        <v>2083</v>
      </c>
      <c r="DAR124" s="480" t="s">
        <v>2084</v>
      </c>
      <c r="DAS124" s="482" t="s">
        <v>27</v>
      </c>
      <c r="DAT124" s="483">
        <v>28.15</v>
      </c>
      <c r="DAU124" s="484">
        <v>486.86</v>
      </c>
      <c r="DAV124" s="485">
        <v>456.41</v>
      </c>
      <c r="DAW124" s="480" t="s">
        <v>181</v>
      </c>
      <c r="DAX124" s="481" t="s">
        <v>2082</v>
      </c>
      <c r="DAY124" s="481" t="s">
        <v>2083</v>
      </c>
      <c r="DAZ124" s="480" t="s">
        <v>2084</v>
      </c>
      <c r="DBA124" s="482" t="s">
        <v>27</v>
      </c>
      <c r="DBB124" s="483">
        <v>28.15</v>
      </c>
      <c r="DBC124" s="484">
        <v>486.86</v>
      </c>
      <c r="DBD124" s="485">
        <v>456.41</v>
      </c>
      <c r="DBE124" s="480" t="s">
        <v>181</v>
      </c>
      <c r="DBF124" s="481" t="s">
        <v>2082</v>
      </c>
      <c r="DBG124" s="481" t="s">
        <v>2083</v>
      </c>
      <c r="DBH124" s="480" t="s">
        <v>2084</v>
      </c>
      <c r="DBI124" s="482" t="s">
        <v>27</v>
      </c>
      <c r="DBJ124" s="483">
        <v>28.15</v>
      </c>
      <c r="DBK124" s="484">
        <v>486.86</v>
      </c>
      <c r="DBL124" s="485">
        <v>456.41</v>
      </c>
      <c r="DBM124" s="480" t="s">
        <v>181</v>
      </c>
      <c r="DBN124" s="481" t="s">
        <v>2082</v>
      </c>
      <c r="DBO124" s="481" t="s">
        <v>2083</v>
      </c>
      <c r="DBP124" s="480" t="s">
        <v>2084</v>
      </c>
      <c r="DBQ124" s="482" t="s">
        <v>27</v>
      </c>
      <c r="DBR124" s="483">
        <v>28.15</v>
      </c>
      <c r="DBS124" s="484">
        <v>486.86</v>
      </c>
      <c r="DBT124" s="485">
        <v>456.41</v>
      </c>
      <c r="DBU124" s="480" t="s">
        <v>181</v>
      </c>
      <c r="DBV124" s="481" t="s">
        <v>2082</v>
      </c>
      <c r="DBW124" s="481" t="s">
        <v>2083</v>
      </c>
      <c r="DBX124" s="480" t="s">
        <v>2084</v>
      </c>
      <c r="DBY124" s="482" t="s">
        <v>27</v>
      </c>
      <c r="DBZ124" s="483">
        <v>28.15</v>
      </c>
      <c r="DCA124" s="484">
        <v>486.86</v>
      </c>
      <c r="DCB124" s="485">
        <v>456.41</v>
      </c>
      <c r="DCC124" s="480" t="s">
        <v>181</v>
      </c>
      <c r="DCD124" s="481" t="s">
        <v>2082</v>
      </c>
      <c r="DCE124" s="481" t="s">
        <v>2083</v>
      </c>
      <c r="DCF124" s="480" t="s">
        <v>2084</v>
      </c>
      <c r="DCG124" s="482" t="s">
        <v>27</v>
      </c>
      <c r="DCH124" s="483">
        <v>28.15</v>
      </c>
      <c r="DCI124" s="484">
        <v>486.86</v>
      </c>
      <c r="DCJ124" s="485">
        <v>456.41</v>
      </c>
      <c r="DCK124" s="480" t="s">
        <v>181</v>
      </c>
      <c r="DCL124" s="481" t="s">
        <v>2082</v>
      </c>
      <c r="DCM124" s="481" t="s">
        <v>2083</v>
      </c>
      <c r="DCN124" s="480" t="s">
        <v>2084</v>
      </c>
      <c r="DCO124" s="482" t="s">
        <v>27</v>
      </c>
      <c r="DCP124" s="483">
        <v>28.15</v>
      </c>
      <c r="DCQ124" s="484">
        <v>486.86</v>
      </c>
      <c r="DCR124" s="485">
        <v>456.41</v>
      </c>
      <c r="DCS124" s="480" t="s">
        <v>181</v>
      </c>
      <c r="DCT124" s="481" t="s">
        <v>2082</v>
      </c>
      <c r="DCU124" s="481" t="s">
        <v>2083</v>
      </c>
      <c r="DCV124" s="480" t="s">
        <v>2084</v>
      </c>
      <c r="DCW124" s="482" t="s">
        <v>27</v>
      </c>
      <c r="DCX124" s="483">
        <v>28.15</v>
      </c>
      <c r="DCY124" s="484">
        <v>486.86</v>
      </c>
      <c r="DCZ124" s="485">
        <v>456.41</v>
      </c>
      <c r="DDA124" s="480" t="s">
        <v>181</v>
      </c>
      <c r="DDB124" s="481" t="s">
        <v>2082</v>
      </c>
      <c r="DDC124" s="481" t="s">
        <v>2083</v>
      </c>
      <c r="DDD124" s="480" t="s">
        <v>2084</v>
      </c>
      <c r="DDE124" s="482" t="s">
        <v>27</v>
      </c>
      <c r="DDF124" s="483">
        <v>28.15</v>
      </c>
      <c r="DDG124" s="484">
        <v>486.86</v>
      </c>
      <c r="DDH124" s="485">
        <v>456.41</v>
      </c>
      <c r="DDI124" s="480" t="s">
        <v>181</v>
      </c>
      <c r="DDJ124" s="481" t="s">
        <v>2082</v>
      </c>
      <c r="DDK124" s="481" t="s">
        <v>2083</v>
      </c>
      <c r="DDL124" s="480" t="s">
        <v>2084</v>
      </c>
      <c r="DDM124" s="482" t="s">
        <v>27</v>
      </c>
      <c r="DDN124" s="483">
        <v>28.15</v>
      </c>
      <c r="DDO124" s="484">
        <v>486.86</v>
      </c>
      <c r="DDP124" s="485">
        <v>456.41</v>
      </c>
      <c r="DDQ124" s="480" t="s">
        <v>181</v>
      </c>
      <c r="DDR124" s="481" t="s">
        <v>2082</v>
      </c>
      <c r="DDS124" s="481" t="s">
        <v>2083</v>
      </c>
      <c r="DDT124" s="480" t="s">
        <v>2084</v>
      </c>
      <c r="DDU124" s="482" t="s">
        <v>27</v>
      </c>
      <c r="DDV124" s="483">
        <v>28.15</v>
      </c>
      <c r="DDW124" s="484">
        <v>486.86</v>
      </c>
      <c r="DDX124" s="485">
        <v>456.41</v>
      </c>
      <c r="DDY124" s="480" t="s">
        <v>181</v>
      </c>
      <c r="DDZ124" s="481" t="s">
        <v>2082</v>
      </c>
      <c r="DEA124" s="481" t="s">
        <v>2083</v>
      </c>
      <c r="DEB124" s="480" t="s">
        <v>2084</v>
      </c>
      <c r="DEC124" s="482" t="s">
        <v>27</v>
      </c>
      <c r="DED124" s="483">
        <v>28.15</v>
      </c>
      <c r="DEE124" s="484">
        <v>486.86</v>
      </c>
      <c r="DEF124" s="485">
        <v>456.41</v>
      </c>
      <c r="DEG124" s="480" t="s">
        <v>181</v>
      </c>
      <c r="DEH124" s="481" t="s">
        <v>2082</v>
      </c>
      <c r="DEI124" s="481" t="s">
        <v>2083</v>
      </c>
      <c r="DEJ124" s="480" t="s">
        <v>2084</v>
      </c>
      <c r="DEK124" s="482" t="s">
        <v>27</v>
      </c>
      <c r="DEL124" s="483">
        <v>28.15</v>
      </c>
      <c r="DEM124" s="484">
        <v>486.86</v>
      </c>
      <c r="DEN124" s="485">
        <v>456.41</v>
      </c>
      <c r="DEO124" s="480" t="s">
        <v>181</v>
      </c>
      <c r="DEP124" s="481" t="s">
        <v>2082</v>
      </c>
      <c r="DEQ124" s="481" t="s">
        <v>2083</v>
      </c>
      <c r="DER124" s="480" t="s">
        <v>2084</v>
      </c>
      <c r="DES124" s="482" t="s">
        <v>27</v>
      </c>
      <c r="DET124" s="483">
        <v>28.15</v>
      </c>
      <c r="DEU124" s="484">
        <v>486.86</v>
      </c>
      <c r="DEV124" s="485">
        <v>456.41</v>
      </c>
      <c r="DEW124" s="480" t="s">
        <v>181</v>
      </c>
      <c r="DEX124" s="481" t="s">
        <v>2082</v>
      </c>
      <c r="DEY124" s="481" t="s">
        <v>2083</v>
      </c>
      <c r="DEZ124" s="480" t="s">
        <v>2084</v>
      </c>
      <c r="DFA124" s="482" t="s">
        <v>27</v>
      </c>
      <c r="DFB124" s="483">
        <v>28.15</v>
      </c>
      <c r="DFC124" s="484">
        <v>486.86</v>
      </c>
      <c r="DFD124" s="485">
        <v>456.41</v>
      </c>
      <c r="DFE124" s="480" t="s">
        <v>181</v>
      </c>
      <c r="DFF124" s="481" t="s">
        <v>2082</v>
      </c>
      <c r="DFG124" s="481" t="s">
        <v>2083</v>
      </c>
      <c r="DFH124" s="480" t="s">
        <v>2084</v>
      </c>
      <c r="DFI124" s="482" t="s">
        <v>27</v>
      </c>
      <c r="DFJ124" s="483">
        <v>28.15</v>
      </c>
      <c r="DFK124" s="484">
        <v>486.86</v>
      </c>
      <c r="DFL124" s="485">
        <v>456.41</v>
      </c>
      <c r="DFM124" s="480" t="s">
        <v>181</v>
      </c>
      <c r="DFN124" s="481" t="s">
        <v>2082</v>
      </c>
      <c r="DFO124" s="481" t="s">
        <v>2083</v>
      </c>
      <c r="DFP124" s="480" t="s">
        <v>2084</v>
      </c>
      <c r="DFQ124" s="482" t="s">
        <v>27</v>
      </c>
      <c r="DFR124" s="483">
        <v>28.15</v>
      </c>
      <c r="DFS124" s="484">
        <v>486.86</v>
      </c>
      <c r="DFT124" s="485">
        <v>456.41</v>
      </c>
      <c r="DFU124" s="480" t="s">
        <v>181</v>
      </c>
      <c r="DFV124" s="481" t="s">
        <v>2082</v>
      </c>
      <c r="DFW124" s="481" t="s">
        <v>2083</v>
      </c>
      <c r="DFX124" s="480" t="s">
        <v>2084</v>
      </c>
      <c r="DFY124" s="482" t="s">
        <v>27</v>
      </c>
      <c r="DFZ124" s="483">
        <v>28.15</v>
      </c>
      <c r="DGA124" s="484">
        <v>486.86</v>
      </c>
      <c r="DGB124" s="485">
        <v>456.41</v>
      </c>
      <c r="DGC124" s="480" t="s">
        <v>181</v>
      </c>
      <c r="DGD124" s="481" t="s">
        <v>2082</v>
      </c>
      <c r="DGE124" s="481" t="s">
        <v>2083</v>
      </c>
      <c r="DGF124" s="480" t="s">
        <v>2084</v>
      </c>
      <c r="DGG124" s="482" t="s">
        <v>27</v>
      </c>
      <c r="DGH124" s="483">
        <v>28.15</v>
      </c>
      <c r="DGI124" s="484">
        <v>486.86</v>
      </c>
      <c r="DGJ124" s="485">
        <v>456.41</v>
      </c>
      <c r="DGK124" s="480" t="s">
        <v>181</v>
      </c>
      <c r="DGL124" s="481" t="s">
        <v>2082</v>
      </c>
      <c r="DGM124" s="481" t="s">
        <v>2083</v>
      </c>
      <c r="DGN124" s="480" t="s">
        <v>2084</v>
      </c>
      <c r="DGO124" s="482" t="s">
        <v>27</v>
      </c>
      <c r="DGP124" s="483">
        <v>28.15</v>
      </c>
      <c r="DGQ124" s="484">
        <v>486.86</v>
      </c>
      <c r="DGR124" s="485">
        <v>456.41</v>
      </c>
      <c r="DGS124" s="480" t="s">
        <v>181</v>
      </c>
      <c r="DGT124" s="481" t="s">
        <v>2082</v>
      </c>
      <c r="DGU124" s="481" t="s">
        <v>2083</v>
      </c>
      <c r="DGV124" s="480" t="s">
        <v>2084</v>
      </c>
      <c r="DGW124" s="482" t="s">
        <v>27</v>
      </c>
      <c r="DGX124" s="483">
        <v>28.15</v>
      </c>
      <c r="DGY124" s="484">
        <v>486.86</v>
      </c>
      <c r="DGZ124" s="485">
        <v>456.41</v>
      </c>
      <c r="DHA124" s="480" t="s">
        <v>181</v>
      </c>
      <c r="DHB124" s="481" t="s">
        <v>2082</v>
      </c>
      <c r="DHC124" s="481" t="s">
        <v>2083</v>
      </c>
      <c r="DHD124" s="480" t="s">
        <v>2084</v>
      </c>
      <c r="DHE124" s="482" t="s">
        <v>27</v>
      </c>
      <c r="DHF124" s="483">
        <v>28.15</v>
      </c>
      <c r="DHG124" s="484">
        <v>486.86</v>
      </c>
      <c r="DHH124" s="485">
        <v>456.41</v>
      </c>
      <c r="DHI124" s="480" t="s">
        <v>181</v>
      </c>
      <c r="DHJ124" s="481" t="s">
        <v>2082</v>
      </c>
      <c r="DHK124" s="481" t="s">
        <v>2083</v>
      </c>
      <c r="DHL124" s="480" t="s">
        <v>2084</v>
      </c>
      <c r="DHM124" s="482" t="s">
        <v>27</v>
      </c>
      <c r="DHN124" s="483">
        <v>28.15</v>
      </c>
      <c r="DHO124" s="484">
        <v>486.86</v>
      </c>
      <c r="DHP124" s="485">
        <v>456.41</v>
      </c>
      <c r="DHQ124" s="480" t="s">
        <v>181</v>
      </c>
      <c r="DHR124" s="481" t="s">
        <v>2082</v>
      </c>
      <c r="DHS124" s="481" t="s">
        <v>2083</v>
      </c>
      <c r="DHT124" s="480" t="s">
        <v>2084</v>
      </c>
      <c r="DHU124" s="482" t="s">
        <v>27</v>
      </c>
      <c r="DHV124" s="483">
        <v>28.15</v>
      </c>
      <c r="DHW124" s="484">
        <v>486.86</v>
      </c>
      <c r="DHX124" s="485">
        <v>456.41</v>
      </c>
      <c r="DHY124" s="480" t="s">
        <v>181</v>
      </c>
      <c r="DHZ124" s="481" t="s">
        <v>2082</v>
      </c>
      <c r="DIA124" s="481" t="s">
        <v>2083</v>
      </c>
      <c r="DIB124" s="480" t="s">
        <v>2084</v>
      </c>
      <c r="DIC124" s="482" t="s">
        <v>27</v>
      </c>
      <c r="DID124" s="483">
        <v>28.15</v>
      </c>
      <c r="DIE124" s="484">
        <v>486.86</v>
      </c>
      <c r="DIF124" s="485">
        <v>456.41</v>
      </c>
      <c r="DIG124" s="480" t="s">
        <v>181</v>
      </c>
      <c r="DIH124" s="481" t="s">
        <v>2082</v>
      </c>
      <c r="DII124" s="481" t="s">
        <v>2083</v>
      </c>
      <c r="DIJ124" s="480" t="s">
        <v>2084</v>
      </c>
      <c r="DIK124" s="482" t="s">
        <v>27</v>
      </c>
      <c r="DIL124" s="483">
        <v>28.15</v>
      </c>
      <c r="DIM124" s="484">
        <v>486.86</v>
      </c>
      <c r="DIN124" s="485">
        <v>456.41</v>
      </c>
      <c r="DIO124" s="480" t="s">
        <v>181</v>
      </c>
      <c r="DIP124" s="481" t="s">
        <v>2082</v>
      </c>
      <c r="DIQ124" s="481" t="s">
        <v>2083</v>
      </c>
      <c r="DIR124" s="480" t="s">
        <v>2084</v>
      </c>
      <c r="DIS124" s="482" t="s">
        <v>27</v>
      </c>
      <c r="DIT124" s="483">
        <v>28.15</v>
      </c>
      <c r="DIU124" s="484">
        <v>486.86</v>
      </c>
      <c r="DIV124" s="485">
        <v>456.41</v>
      </c>
      <c r="DIW124" s="480" t="s">
        <v>181</v>
      </c>
      <c r="DIX124" s="481" t="s">
        <v>2082</v>
      </c>
      <c r="DIY124" s="481" t="s">
        <v>2083</v>
      </c>
      <c r="DIZ124" s="480" t="s">
        <v>2084</v>
      </c>
      <c r="DJA124" s="482" t="s">
        <v>27</v>
      </c>
      <c r="DJB124" s="483">
        <v>28.15</v>
      </c>
      <c r="DJC124" s="484">
        <v>486.86</v>
      </c>
      <c r="DJD124" s="485">
        <v>456.41</v>
      </c>
      <c r="DJE124" s="480" t="s">
        <v>181</v>
      </c>
      <c r="DJF124" s="481" t="s">
        <v>2082</v>
      </c>
      <c r="DJG124" s="481" t="s">
        <v>2083</v>
      </c>
      <c r="DJH124" s="480" t="s">
        <v>2084</v>
      </c>
      <c r="DJI124" s="482" t="s">
        <v>27</v>
      </c>
      <c r="DJJ124" s="483">
        <v>28.15</v>
      </c>
      <c r="DJK124" s="484">
        <v>486.86</v>
      </c>
      <c r="DJL124" s="485">
        <v>456.41</v>
      </c>
      <c r="DJM124" s="480" t="s">
        <v>181</v>
      </c>
      <c r="DJN124" s="481" t="s">
        <v>2082</v>
      </c>
      <c r="DJO124" s="481" t="s">
        <v>2083</v>
      </c>
      <c r="DJP124" s="480" t="s">
        <v>2084</v>
      </c>
      <c r="DJQ124" s="482" t="s">
        <v>27</v>
      </c>
      <c r="DJR124" s="483">
        <v>28.15</v>
      </c>
      <c r="DJS124" s="484">
        <v>486.86</v>
      </c>
      <c r="DJT124" s="485">
        <v>456.41</v>
      </c>
      <c r="DJU124" s="480" t="s">
        <v>181</v>
      </c>
      <c r="DJV124" s="481" t="s">
        <v>2082</v>
      </c>
      <c r="DJW124" s="481" t="s">
        <v>2083</v>
      </c>
      <c r="DJX124" s="480" t="s">
        <v>2084</v>
      </c>
      <c r="DJY124" s="482" t="s">
        <v>27</v>
      </c>
      <c r="DJZ124" s="483">
        <v>28.15</v>
      </c>
      <c r="DKA124" s="484">
        <v>486.86</v>
      </c>
      <c r="DKB124" s="485">
        <v>456.41</v>
      </c>
      <c r="DKC124" s="480" t="s">
        <v>181</v>
      </c>
      <c r="DKD124" s="481" t="s">
        <v>2082</v>
      </c>
      <c r="DKE124" s="481" t="s">
        <v>2083</v>
      </c>
      <c r="DKF124" s="480" t="s">
        <v>2084</v>
      </c>
      <c r="DKG124" s="482" t="s">
        <v>27</v>
      </c>
      <c r="DKH124" s="483">
        <v>28.15</v>
      </c>
      <c r="DKI124" s="484">
        <v>486.86</v>
      </c>
      <c r="DKJ124" s="485">
        <v>456.41</v>
      </c>
      <c r="DKK124" s="480" t="s">
        <v>181</v>
      </c>
      <c r="DKL124" s="481" t="s">
        <v>2082</v>
      </c>
      <c r="DKM124" s="481" t="s">
        <v>2083</v>
      </c>
      <c r="DKN124" s="480" t="s">
        <v>2084</v>
      </c>
      <c r="DKO124" s="482" t="s">
        <v>27</v>
      </c>
      <c r="DKP124" s="483">
        <v>28.15</v>
      </c>
      <c r="DKQ124" s="484">
        <v>486.86</v>
      </c>
      <c r="DKR124" s="485">
        <v>456.41</v>
      </c>
      <c r="DKS124" s="480" t="s">
        <v>181</v>
      </c>
      <c r="DKT124" s="481" t="s">
        <v>2082</v>
      </c>
      <c r="DKU124" s="481" t="s">
        <v>2083</v>
      </c>
      <c r="DKV124" s="480" t="s">
        <v>2084</v>
      </c>
      <c r="DKW124" s="482" t="s">
        <v>27</v>
      </c>
      <c r="DKX124" s="483">
        <v>28.15</v>
      </c>
      <c r="DKY124" s="484">
        <v>486.86</v>
      </c>
      <c r="DKZ124" s="485">
        <v>456.41</v>
      </c>
      <c r="DLA124" s="480" t="s">
        <v>181</v>
      </c>
      <c r="DLB124" s="481" t="s">
        <v>2082</v>
      </c>
      <c r="DLC124" s="481" t="s">
        <v>2083</v>
      </c>
      <c r="DLD124" s="480" t="s">
        <v>2084</v>
      </c>
      <c r="DLE124" s="482" t="s">
        <v>27</v>
      </c>
      <c r="DLF124" s="483">
        <v>28.15</v>
      </c>
      <c r="DLG124" s="484">
        <v>486.86</v>
      </c>
      <c r="DLH124" s="485">
        <v>456.41</v>
      </c>
      <c r="DLI124" s="480" t="s">
        <v>181</v>
      </c>
      <c r="DLJ124" s="481" t="s">
        <v>2082</v>
      </c>
      <c r="DLK124" s="481" t="s">
        <v>2083</v>
      </c>
      <c r="DLL124" s="480" t="s">
        <v>2084</v>
      </c>
      <c r="DLM124" s="482" t="s">
        <v>27</v>
      </c>
      <c r="DLN124" s="483">
        <v>28.15</v>
      </c>
      <c r="DLO124" s="484">
        <v>486.86</v>
      </c>
      <c r="DLP124" s="485">
        <v>456.41</v>
      </c>
      <c r="DLQ124" s="480" t="s">
        <v>181</v>
      </c>
      <c r="DLR124" s="481" t="s">
        <v>2082</v>
      </c>
      <c r="DLS124" s="481" t="s">
        <v>2083</v>
      </c>
      <c r="DLT124" s="480" t="s">
        <v>2084</v>
      </c>
      <c r="DLU124" s="482" t="s">
        <v>27</v>
      </c>
      <c r="DLV124" s="483">
        <v>28.15</v>
      </c>
      <c r="DLW124" s="484">
        <v>486.86</v>
      </c>
      <c r="DLX124" s="485">
        <v>456.41</v>
      </c>
      <c r="DLY124" s="480" t="s">
        <v>181</v>
      </c>
      <c r="DLZ124" s="481" t="s">
        <v>2082</v>
      </c>
      <c r="DMA124" s="481" t="s">
        <v>2083</v>
      </c>
      <c r="DMB124" s="480" t="s">
        <v>2084</v>
      </c>
      <c r="DMC124" s="482" t="s">
        <v>27</v>
      </c>
      <c r="DMD124" s="483">
        <v>28.15</v>
      </c>
      <c r="DME124" s="484">
        <v>486.86</v>
      </c>
      <c r="DMF124" s="485">
        <v>456.41</v>
      </c>
      <c r="DMG124" s="480" t="s">
        <v>181</v>
      </c>
      <c r="DMH124" s="481" t="s">
        <v>2082</v>
      </c>
      <c r="DMI124" s="481" t="s">
        <v>2083</v>
      </c>
      <c r="DMJ124" s="480" t="s">
        <v>2084</v>
      </c>
      <c r="DMK124" s="482" t="s">
        <v>27</v>
      </c>
      <c r="DML124" s="483">
        <v>28.15</v>
      </c>
      <c r="DMM124" s="484">
        <v>486.86</v>
      </c>
      <c r="DMN124" s="485">
        <v>456.41</v>
      </c>
      <c r="DMO124" s="480" t="s">
        <v>181</v>
      </c>
      <c r="DMP124" s="481" t="s">
        <v>2082</v>
      </c>
      <c r="DMQ124" s="481" t="s">
        <v>2083</v>
      </c>
      <c r="DMR124" s="480" t="s">
        <v>2084</v>
      </c>
      <c r="DMS124" s="482" t="s">
        <v>27</v>
      </c>
      <c r="DMT124" s="483">
        <v>28.15</v>
      </c>
      <c r="DMU124" s="484">
        <v>486.86</v>
      </c>
      <c r="DMV124" s="485">
        <v>456.41</v>
      </c>
      <c r="DMW124" s="480" t="s">
        <v>181</v>
      </c>
      <c r="DMX124" s="481" t="s">
        <v>2082</v>
      </c>
      <c r="DMY124" s="481" t="s">
        <v>2083</v>
      </c>
      <c r="DMZ124" s="480" t="s">
        <v>2084</v>
      </c>
      <c r="DNA124" s="482" t="s">
        <v>27</v>
      </c>
      <c r="DNB124" s="483">
        <v>28.15</v>
      </c>
      <c r="DNC124" s="484">
        <v>486.86</v>
      </c>
      <c r="DND124" s="485">
        <v>456.41</v>
      </c>
      <c r="DNE124" s="480" t="s">
        <v>181</v>
      </c>
      <c r="DNF124" s="481" t="s">
        <v>2082</v>
      </c>
      <c r="DNG124" s="481" t="s">
        <v>2083</v>
      </c>
      <c r="DNH124" s="480" t="s">
        <v>2084</v>
      </c>
      <c r="DNI124" s="482" t="s">
        <v>27</v>
      </c>
      <c r="DNJ124" s="483">
        <v>28.15</v>
      </c>
      <c r="DNK124" s="484">
        <v>486.86</v>
      </c>
      <c r="DNL124" s="485">
        <v>456.41</v>
      </c>
      <c r="DNM124" s="480" t="s">
        <v>181</v>
      </c>
      <c r="DNN124" s="481" t="s">
        <v>2082</v>
      </c>
      <c r="DNO124" s="481" t="s">
        <v>2083</v>
      </c>
      <c r="DNP124" s="480" t="s">
        <v>2084</v>
      </c>
      <c r="DNQ124" s="482" t="s">
        <v>27</v>
      </c>
      <c r="DNR124" s="483">
        <v>28.15</v>
      </c>
      <c r="DNS124" s="484">
        <v>486.86</v>
      </c>
      <c r="DNT124" s="485">
        <v>456.41</v>
      </c>
      <c r="DNU124" s="480" t="s">
        <v>181</v>
      </c>
      <c r="DNV124" s="481" t="s">
        <v>2082</v>
      </c>
      <c r="DNW124" s="481" t="s">
        <v>2083</v>
      </c>
      <c r="DNX124" s="480" t="s">
        <v>2084</v>
      </c>
      <c r="DNY124" s="482" t="s">
        <v>27</v>
      </c>
      <c r="DNZ124" s="483">
        <v>28.15</v>
      </c>
      <c r="DOA124" s="484">
        <v>486.86</v>
      </c>
      <c r="DOB124" s="485">
        <v>456.41</v>
      </c>
      <c r="DOC124" s="480" t="s">
        <v>181</v>
      </c>
      <c r="DOD124" s="481" t="s">
        <v>2082</v>
      </c>
      <c r="DOE124" s="481" t="s">
        <v>2083</v>
      </c>
      <c r="DOF124" s="480" t="s">
        <v>2084</v>
      </c>
      <c r="DOG124" s="482" t="s">
        <v>27</v>
      </c>
      <c r="DOH124" s="483">
        <v>28.15</v>
      </c>
      <c r="DOI124" s="484">
        <v>486.86</v>
      </c>
      <c r="DOJ124" s="485">
        <v>456.41</v>
      </c>
      <c r="DOK124" s="480" t="s">
        <v>181</v>
      </c>
      <c r="DOL124" s="481" t="s">
        <v>2082</v>
      </c>
      <c r="DOM124" s="481" t="s">
        <v>2083</v>
      </c>
      <c r="DON124" s="480" t="s">
        <v>2084</v>
      </c>
      <c r="DOO124" s="482" t="s">
        <v>27</v>
      </c>
      <c r="DOP124" s="483">
        <v>28.15</v>
      </c>
      <c r="DOQ124" s="484">
        <v>486.86</v>
      </c>
      <c r="DOR124" s="485">
        <v>456.41</v>
      </c>
      <c r="DOS124" s="480" t="s">
        <v>181</v>
      </c>
      <c r="DOT124" s="481" t="s">
        <v>2082</v>
      </c>
      <c r="DOU124" s="481" t="s">
        <v>2083</v>
      </c>
      <c r="DOV124" s="480" t="s">
        <v>2084</v>
      </c>
      <c r="DOW124" s="482" t="s">
        <v>27</v>
      </c>
      <c r="DOX124" s="483">
        <v>28.15</v>
      </c>
      <c r="DOY124" s="484">
        <v>486.86</v>
      </c>
      <c r="DOZ124" s="485">
        <v>456.41</v>
      </c>
      <c r="DPA124" s="480" t="s">
        <v>181</v>
      </c>
      <c r="DPB124" s="481" t="s">
        <v>2082</v>
      </c>
      <c r="DPC124" s="481" t="s">
        <v>2083</v>
      </c>
      <c r="DPD124" s="480" t="s">
        <v>2084</v>
      </c>
      <c r="DPE124" s="482" t="s">
        <v>27</v>
      </c>
      <c r="DPF124" s="483">
        <v>28.15</v>
      </c>
      <c r="DPG124" s="484">
        <v>486.86</v>
      </c>
      <c r="DPH124" s="485">
        <v>456.41</v>
      </c>
      <c r="DPI124" s="480" t="s">
        <v>181</v>
      </c>
      <c r="DPJ124" s="481" t="s">
        <v>2082</v>
      </c>
      <c r="DPK124" s="481" t="s">
        <v>2083</v>
      </c>
      <c r="DPL124" s="480" t="s">
        <v>2084</v>
      </c>
      <c r="DPM124" s="482" t="s">
        <v>27</v>
      </c>
      <c r="DPN124" s="483">
        <v>28.15</v>
      </c>
      <c r="DPO124" s="484">
        <v>486.86</v>
      </c>
      <c r="DPP124" s="485">
        <v>456.41</v>
      </c>
      <c r="DPQ124" s="480" t="s">
        <v>181</v>
      </c>
      <c r="DPR124" s="481" t="s">
        <v>2082</v>
      </c>
      <c r="DPS124" s="481" t="s">
        <v>2083</v>
      </c>
      <c r="DPT124" s="480" t="s">
        <v>2084</v>
      </c>
      <c r="DPU124" s="482" t="s">
        <v>27</v>
      </c>
      <c r="DPV124" s="483">
        <v>28.15</v>
      </c>
      <c r="DPW124" s="484">
        <v>486.86</v>
      </c>
      <c r="DPX124" s="485">
        <v>456.41</v>
      </c>
      <c r="DPY124" s="480" t="s">
        <v>181</v>
      </c>
      <c r="DPZ124" s="481" t="s">
        <v>2082</v>
      </c>
      <c r="DQA124" s="481" t="s">
        <v>2083</v>
      </c>
      <c r="DQB124" s="480" t="s">
        <v>2084</v>
      </c>
      <c r="DQC124" s="482" t="s">
        <v>27</v>
      </c>
      <c r="DQD124" s="483">
        <v>28.15</v>
      </c>
      <c r="DQE124" s="484">
        <v>486.86</v>
      </c>
      <c r="DQF124" s="485">
        <v>456.41</v>
      </c>
      <c r="DQG124" s="480" t="s">
        <v>181</v>
      </c>
      <c r="DQH124" s="481" t="s">
        <v>2082</v>
      </c>
      <c r="DQI124" s="481" t="s">
        <v>2083</v>
      </c>
      <c r="DQJ124" s="480" t="s">
        <v>2084</v>
      </c>
      <c r="DQK124" s="482" t="s">
        <v>27</v>
      </c>
      <c r="DQL124" s="483">
        <v>28.15</v>
      </c>
      <c r="DQM124" s="484">
        <v>486.86</v>
      </c>
      <c r="DQN124" s="485">
        <v>456.41</v>
      </c>
      <c r="DQO124" s="480" t="s">
        <v>181</v>
      </c>
      <c r="DQP124" s="481" t="s">
        <v>2082</v>
      </c>
      <c r="DQQ124" s="481" t="s">
        <v>2083</v>
      </c>
      <c r="DQR124" s="480" t="s">
        <v>2084</v>
      </c>
      <c r="DQS124" s="482" t="s">
        <v>27</v>
      </c>
      <c r="DQT124" s="483">
        <v>28.15</v>
      </c>
      <c r="DQU124" s="484">
        <v>486.86</v>
      </c>
      <c r="DQV124" s="485">
        <v>456.41</v>
      </c>
      <c r="DQW124" s="480" t="s">
        <v>181</v>
      </c>
      <c r="DQX124" s="481" t="s">
        <v>2082</v>
      </c>
      <c r="DQY124" s="481" t="s">
        <v>2083</v>
      </c>
      <c r="DQZ124" s="480" t="s">
        <v>2084</v>
      </c>
      <c r="DRA124" s="482" t="s">
        <v>27</v>
      </c>
      <c r="DRB124" s="483">
        <v>28.15</v>
      </c>
      <c r="DRC124" s="484">
        <v>486.86</v>
      </c>
      <c r="DRD124" s="485">
        <v>456.41</v>
      </c>
      <c r="DRE124" s="480" t="s">
        <v>181</v>
      </c>
      <c r="DRF124" s="481" t="s">
        <v>2082</v>
      </c>
      <c r="DRG124" s="481" t="s">
        <v>2083</v>
      </c>
      <c r="DRH124" s="480" t="s">
        <v>2084</v>
      </c>
      <c r="DRI124" s="482" t="s">
        <v>27</v>
      </c>
      <c r="DRJ124" s="483">
        <v>28.15</v>
      </c>
      <c r="DRK124" s="484">
        <v>486.86</v>
      </c>
      <c r="DRL124" s="485">
        <v>456.41</v>
      </c>
      <c r="DRM124" s="480" t="s">
        <v>181</v>
      </c>
      <c r="DRN124" s="481" t="s">
        <v>2082</v>
      </c>
      <c r="DRO124" s="481" t="s">
        <v>2083</v>
      </c>
      <c r="DRP124" s="480" t="s">
        <v>2084</v>
      </c>
      <c r="DRQ124" s="482" t="s">
        <v>27</v>
      </c>
      <c r="DRR124" s="483">
        <v>28.15</v>
      </c>
      <c r="DRS124" s="484">
        <v>486.86</v>
      </c>
      <c r="DRT124" s="485">
        <v>456.41</v>
      </c>
      <c r="DRU124" s="480" t="s">
        <v>181</v>
      </c>
      <c r="DRV124" s="481" t="s">
        <v>2082</v>
      </c>
      <c r="DRW124" s="481" t="s">
        <v>2083</v>
      </c>
      <c r="DRX124" s="480" t="s">
        <v>2084</v>
      </c>
      <c r="DRY124" s="482" t="s">
        <v>27</v>
      </c>
      <c r="DRZ124" s="483">
        <v>28.15</v>
      </c>
      <c r="DSA124" s="484">
        <v>486.86</v>
      </c>
      <c r="DSB124" s="485">
        <v>456.41</v>
      </c>
      <c r="DSC124" s="480" t="s">
        <v>181</v>
      </c>
      <c r="DSD124" s="481" t="s">
        <v>2082</v>
      </c>
      <c r="DSE124" s="481" t="s">
        <v>2083</v>
      </c>
      <c r="DSF124" s="480" t="s">
        <v>2084</v>
      </c>
      <c r="DSG124" s="482" t="s">
        <v>27</v>
      </c>
      <c r="DSH124" s="483">
        <v>28.15</v>
      </c>
      <c r="DSI124" s="484">
        <v>486.86</v>
      </c>
      <c r="DSJ124" s="485">
        <v>456.41</v>
      </c>
      <c r="DSK124" s="480" t="s">
        <v>181</v>
      </c>
      <c r="DSL124" s="481" t="s">
        <v>2082</v>
      </c>
      <c r="DSM124" s="481" t="s">
        <v>2083</v>
      </c>
      <c r="DSN124" s="480" t="s">
        <v>2084</v>
      </c>
      <c r="DSO124" s="482" t="s">
        <v>27</v>
      </c>
      <c r="DSP124" s="483">
        <v>28.15</v>
      </c>
      <c r="DSQ124" s="484">
        <v>486.86</v>
      </c>
      <c r="DSR124" s="485">
        <v>456.41</v>
      </c>
      <c r="DSS124" s="480" t="s">
        <v>181</v>
      </c>
      <c r="DST124" s="481" t="s">
        <v>2082</v>
      </c>
      <c r="DSU124" s="481" t="s">
        <v>2083</v>
      </c>
      <c r="DSV124" s="480" t="s">
        <v>2084</v>
      </c>
      <c r="DSW124" s="482" t="s">
        <v>27</v>
      </c>
      <c r="DSX124" s="483">
        <v>28.15</v>
      </c>
      <c r="DSY124" s="484">
        <v>486.86</v>
      </c>
      <c r="DSZ124" s="485">
        <v>456.41</v>
      </c>
      <c r="DTA124" s="480" t="s">
        <v>181</v>
      </c>
      <c r="DTB124" s="481" t="s">
        <v>2082</v>
      </c>
      <c r="DTC124" s="481" t="s">
        <v>2083</v>
      </c>
      <c r="DTD124" s="480" t="s">
        <v>2084</v>
      </c>
      <c r="DTE124" s="482" t="s">
        <v>27</v>
      </c>
      <c r="DTF124" s="483">
        <v>28.15</v>
      </c>
      <c r="DTG124" s="484">
        <v>486.86</v>
      </c>
      <c r="DTH124" s="485">
        <v>456.41</v>
      </c>
      <c r="DTI124" s="480" t="s">
        <v>181</v>
      </c>
      <c r="DTJ124" s="481" t="s">
        <v>2082</v>
      </c>
      <c r="DTK124" s="481" t="s">
        <v>2083</v>
      </c>
      <c r="DTL124" s="480" t="s">
        <v>2084</v>
      </c>
      <c r="DTM124" s="482" t="s">
        <v>27</v>
      </c>
      <c r="DTN124" s="483">
        <v>28.15</v>
      </c>
      <c r="DTO124" s="484">
        <v>486.86</v>
      </c>
      <c r="DTP124" s="485">
        <v>456.41</v>
      </c>
      <c r="DTQ124" s="480" t="s">
        <v>181</v>
      </c>
      <c r="DTR124" s="481" t="s">
        <v>2082</v>
      </c>
      <c r="DTS124" s="481" t="s">
        <v>2083</v>
      </c>
      <c r="DTT124" s="480" t="s">
        <v>2084</v>
      </c>
      <c r="DTU124" s="482" t="s">
        <v>27</v>
      </c>
      <c r="DTV124" s="483">
        <v>28.15</v>
      </c>
      <c r="DTW124" s="484">
        <v>486.86</v>
      </c>
      <c r="DTX124" s="485">
        <v>456.41</v>
      </c>
      <c r="DTY124" s="480" t="s">
        <v>181</v>
      </c>
      <c r="DTZ124" s="481" t="s">
        <v>2082</v>
      </c>
      <c r="DUA124" s="481" t="s">
        <v>2083</v>
      </c>
      <c r="DUB124" s="480" t="s">
        <v>2084</v>
      </c>
      <c r="DUC124" s="482" t="s">
        <v>27</v>
      </c>
      <c r="DUD124" s="483">
        <v>28.15</v>
      </c>
      <c r="DUE124" s="484">
        <v>486.86</v>
      </c>
      <c r="DUF124" s="485">
        <v>456.41</v>
      </c>
      <c r="DUG124" s="480" t="s">
        <v>181</v>
      </c>
      <c r="DUH124" s="481" t="s">
        <v>2082</v>
      </c>
      <c r="DUI124" s="481" t="s">
        <v>2083</v>
      </c>
      <c r="DUJ124" s="480" t="s">
        <v>2084</v>
      </c>
      <c r="DUK124" s="482" t="s">
        <v>27</v>
      </c>
      <c r="DUL124" s="483">
        <v>28.15</v>
      </c>
      <c r="DUM124" s="484">
        <v>486.86</v>
      </c>
      <c r="DUN124" s="485">
        <v>456.41</v>
      </c>
      <c r="DUO124" s="480" t="s">
        <v>181</v>
      </c>
      <c r="DUP124" s="481" t="s">
        <v>2082</v>
      </c>
      <c r="DUQ124" s="481" t="s">
        <v>2083</v>
      </c>
      <c r="DUR124" s="480" t="s">
        <v>2084</v>
      </c>
      <c r="DUS124" s="482" t="s">
        <v>27</v>
      </c>
      <c r="DUT124" s="483">
        <v>28.15</v>
      </c>
      <c r="DUU124" s="484">
        <v>486.86</v>
      </c>
      <c r="DUV124" s="485">
        <v>456.41</v>
      </c>
      <c r="DUW124" s="480" t="s">
        <v>181</v>
      </c>
      <c r="DUX124" s="481" t="s">
        <v>2082</v>
      </c>
      <c r="DUY124" s="481" t="s">
        <v>2083</v>
      </c>
      <c r="DUZ124" s="480" t="s">
        <v>2084</v>
      </c>
      <c r="DVA124" s="482" t="s">
        <v>27</v>
      </c>
      <c r="DVB124" s="483">
        <v>28.15</v>
      </c>
      <c r="DVC124" s="484">
        <v>486.86</v>
      </c>
      <c r="DVD124" s="485">
        <v>456.41</v>
      </c>
      <c r="DVE124" s="480" t="s">
        <v>181</v>
      </c>
      <c r="DVF124" s="481" t="s">
        <v>2082</v>
      </c>
      <c r="DVG124" s="481" t="s">
        <v>2083</v>
      </c>
      <c r="DVH124" s="480" t="s">
        <v>2084</v>
      </c>
      <c r="DVI124" s="482" t="s">
        <v>27</v>
      </c>
      <c r="DVJ124" s="483">
        <v>28.15</v>
      </c>
      <c r="DVK124" s="484">
        <v>486.86</v>
      </c>
      <c r="DVL124" s="485">
        <v>456.41</v>
      </c>
      <c r="DVM124" s="480" t="s">
        <v>181</v>
      </c>
      <c r="DVN124" s="481" t="s">
        <v>2082</v>
      </c>
      <c r="DVO124" s="481" t="s">
        <v>2083</v>
      </c>
      <c r="DVP124" s="480" t="s">
        <v>2084</v>
      </c>
      <c r="DVQ124" s="482" t="s">
        <v>27</v>
      </c>
      <c r="DVR124" s="483">
        <v>28.15</v>
      </c>
      <c r="DVS124" s="484">
        <v>486.86</v>
      </c>
      <c r="DVT124" s="485">
        <v>456.41</v>
      </c>
      <c r="DVU124" s="480" t="s">
        <v>181</v>
      </c>
      <c r="DVV124" s="481" t="s">
        <v>2082</v>
      </c>
      <c r="DVW124" s="481" t="s">
        <v>2083</v>
      </c>
      <c r="DVX124" s="480" t="s">
        <v>2084</v>
      </c>
      <c r="DVY124" s="482" t="s">
        <v>27</v>
      </c>
      <c r="DVZ124" s="483">
        <v>28.15</v>
      </c>
      <c r="DWA124" s="484">
        <v>486.86</v>
      </c>
      <c r="DWB124" s="485">
        <v>456.41</v>
      </c>
      <c r="DWC124" s="480" t="s">
        <v>181</v>
      </c>
      <c r="DWD124" s="481" t="s">
        <v>2082</v>
      </c>
      <c r="DWE124" s="481" t="s">
        <v>2083</v>
      </c>
      <c r="DWF124" s="480" t="s">
        <v>2084</v>
      </c>
      <c r="DWG124" s="482" t="s">
        <v>27</v>
      </c>
      <c r="DWH124" s="483">
        <v>28.15</v>
      </c>
      <c r="DWI124" s="484">
        <v>486.86</v>
      </c>
      <c r="DWJ124" s="485">
        <v>456.41</v>
      </c>
      <c r="DWK124" s="480" t="s">
        <v>181</v>
      </c>
      <c r="DWL124" s="481" t="s">
        <v>2082</v>
      </c>
      <c r="DWM124" s="481" t="s">
        <v>2083</v>
      </c>
      <c r="DWN124" s="480" t="s">
        <v>2084</v>
      </c>
      <c r="DWO124" s="482" t="s">
        <v>27</v>
      </c>
      <c r="DWP124" s="483">
        <v>28.15</v>
      </c>
      <c r="DWQ124" s="484">
        <v>486.86</v>
      </c>
      <c r="DWR124" s="485">
        <v>456.41</v>
      </c>
      <c r="DWS124" s="480" t="s">
        <v>181</v>
      </c>
      <c r="DWT124" s="481" t="s">
        <v>2082</v>
      </c>
      <c r="DWU124" s="481" t="s">
        <v>2083</v>
      </c>
      <c r="DWV124" s="480" t="s">
        <v>2084</v>
      </c>
      <c r="DWW124" s="482" t="s">
        <v>27</v>
      </c>
      <c r="DWX124" s="483">
        <v>28.15</v>
      </c>
      <c r="DWY124" s="484">
        <v>486.86</v>
      </c>
      <c r="DWZ124" s="485">
        <v>456.41</v>
      </c>
      <c r="DXA124" s="480" t="s">
        <v>181</v>
      </c>
      <c r="DXB124" s="481" t="s">
        <v>2082</v>
      </c>
      <c r="DXC124" s="481" t="s">
        <v>2083</v>
      </c>
      <c r="DXD124" s="480" t="s">
        <v>2084</v>
      </c>
      <c r="DXE124" s="482" t="s">
        <v>27</v>
      </c>
      <c r="DXF124" s="483">
        <v>28.15</v>
      </c>
      <c r="DXG124" s="484">
        <v>486.86</v>
      </c>
      <c r="DXH124" s="485">
        <v>456.41</v>
      </c>
      <c r="DXI124" s="480" t="s">
        <v>181</v>
      </c>
      <c r="DXJ124" s="481" t="s">
        <v>2082</v>
      </c>
      <c r="DXK124" s="481" t="s">
        <v>2083</v>
      </c>
      <c r="DXL124" s="480" t="s">
        <v>2084</v>
      </c>
      <c r="DXM124" s="482" t="s">
        <v>27</v>
      </c>
      <c r="DXN124" s="483">
        <v>28.15</v>
      </c>
      <c r="DXO124" s="484">
        <v>486.86</v>
      </c>
      <c r="DXP124" s="485">
        <v>456.41</v>
      </c>
      <c r="DXQ124" s="480" t="s">
        <v>181</v>
      </c>
      <c r="DXR124" s="481" t="s">
        <v>2082</v>
      </c>
      <c r="DXS124" s="481" t="s">
        <v>2083</v>
      </c>
      <c r="DXT124" s="480" t="s">
        <v>2084</v>
      </c>
      <c r="DXU124" s="482" t="s">
        <v>27</v>
      </c>
      <c r="DXV124" s="483">
        <v>28.15</v>
      </c>
      <c r="DXW124" s="484">
        <v>486.86</v>
      </c>
      <c r="DXX124" s="485">
        <v>456.41</v>
      </c>
      <c r="DXY124" s="480" t="s">
        <v>181</v>
      </c>
      <c r="DXZ124" s="481" t="s">
        <v>2082</v>
      </c>
      <c r="DYA124" s="481" t="s">
        <v>2083</v>
      </c>
      <c r="DYB124" s="480" t="s">
        <v>2084</v>
      </c>
      <c r="DYC124" s="482" t="s">
        <v>27</v>
      </c>
      <c r="DYD124" s="483">
        <v>28.15</v>
      </c>
      <c r="DYE124" s="484">
        <v>486.86</v>
      </c>
      <c r="DYF124" s="485">
        <v>456.41</v>
      </c>
      <c r="DYG124" s="480" t="s">
        <v>181</v>
      </c>
      <c r="DYH124" s="481" t="s">
        <v>2082</v>
      </c>
      <c r="DYI124" s="481" t="s">
        <v>2083</v>
      </c>
      <c r="DYJ124" s="480" t="s">
        <v>2084</v>
      </c>
      <c r="DYK124" s="482" t="s">
        <v>27</v>
      </c>
      <c r="DYL124" s="483">
        <v>28.15</v>
      </c>
      <c r="DYM124" s="484">
        <v>486.86</v>
      </c>
      <c r="DYN124" s="485">
        <v>456.41</v>
      </c>
      <c r="DYO124" s="480" t="s">
        <v>181</v>
      </c>
      <c r="DYP124" s="481" t="s">
        <v>2082</v>
      </c>
      <c r="DYQ124" s="481" t="s">
        <v>2083</v>
      </c>
      <c r="DYR124" s="480" t="s">
        <v>2084</v>
      </c>
      <c r="DYS124" s="482" t="s">
        <v>27</v>
      </c>
      <c r="DYT124" s="483">
        <v>28.15</v>
      </c>
      <c r="DYU124" s="484">
        <v>486.86</v>
      </c>
      <c r="DYV124" s="485">
        <v>456.41</v>
      </c>
      <c r="DYW124" s="480" t="s">
        <v>181</v>
      </c>
      <c r="DYX124" s="481" t="s">
        <v>2082</v>
      </c>
      <c r="DYY124" s="481" t="s">
        <v>2083</v>
      </c>
      <c r="DYZ124" s="480" t="s">
        <v>2084</v>
      </c>
      <c r="DZA124" s="482" t="s">
        <v>27</v>
      </c>
      <c r="DZB124" s="483">
        <v>28.15</v>
      </c>
      <c r="DZC124" s="484">
        <v>486.86</v>
      </c>
      <c r="DZD124" s="485">
        <v>456.41</v>
      </c>
      <c r="DZE124" s="480" t="s">
        <v>181</v>
      </c>
      <c r="DZF124" s="481" t="s">
        <v>2082</v>
      </c>
      <c r="DZG124" s="481" t="s">
        <v>2083</v>
      </c>
      <c r="DZH124" s="480" t="s">
        <v>2084</v>
      </c>
      <c r="DZI124" s="482" t="s">
        <v>27</v>
      </c>
      <c r="DZJ124" s="483">
        <v>28.15</v>
      </c>
      <c r="DZK124" s="484">
        <v>486.86</v>
      </c>
      <c r="DZL124" s="485">
        <v>456.41</v>
      </c>
      <c r="DZM124" s="480" t="s">
        <v>181</v>
      </c>
      <c r="DZN124" s="481" t="s">
        <v>2082</v>
      </c>
      <c r="DZO124" s="481" t="s">
        <v>2083</v>
      </c>
      <c r="DZP124" s="480" t="s">
        <v>2084</v>
      </c>
      <c r="DZQ124" s="482" t="s">
        <v>27</v>
      </c>
      <c r="DZR124" s="483">
        <v>28.15</v>
      </c>
      <c r="DZS124" s="484">
        <v>486.86</v>
      </c>
      <c r="DZT124" s="485">
        <v>456.41</v>
      </c>
      <c r="DZU124" s="480" t="s">
        <v>181</v>
      </c>
      <c r="DZV124" s="481" t="s">
        <v>2082</v>
      </c>
      <c r="DZW124" s="481" t="s">
        <v>2083</v>
      </c>
      <c r="DZX124" s="480" t="s">
        <v>2084</v>
      </c>
      <c r="DZY124" s="482" t="s">
        <v>27</v>
      </c>
      <c r="DZZ124" s="483">
        <v>28.15</v>
      </c>
      <c r="EAA124" s="484">
        <v>486.86</v>
      </c>
      <c r="EAB124" s="485">
        <v>456.41</v>
      </c>
      <c r="EAC124" s="480" t="s">
        <v>181</v>
      </c>
      <c r="EAD124" s="481" t="s">
        <v>2082</v>
      </c>
      <c r="EAE124" s="481" t="s">
        <v>2083</v>
      </c>
      <c r="EAF124" s="480" t="s">
        <v>2084</v>
      </c>
      <c r="EAG124" s="482" t="s">
        <v>27</v>
      </c>
      <c r="EAH124" s="483">
        <v>28.15</v>
      </c>
      <c r="EAI124" s="484">
        <v>486.86</v>
      </c>
      <c r="EAJ124" s="485">
        <v>456.41</v>
      </c>
      <c r="EAK124" s="480" t="s">
        <v>181</v>
      </c>
      <c r="EAL124" s="481" t="s">
        <v>2082</v>
      </c>
      <c r="EAM124" s="481" t="s">
        <v>2083</v>
      </c>
      <c r="EAN124" s="480" t="s">
        <v>2084</v>
      </c>
      <c r="EAO124" s="482" t="s">
        <v>27</v>
      </c>
      <c r="EAP124" s="483">
        <v>28.15</v>
      </c>
      <c r="EAQ124" s="484">
        <v>486.86</v>
      </c>
      <c r="EAR124" s="485">
        <v>456.41</v>
      </c>
      <c r="EAS124" s="480" t="s">
        <v>181</v>
      </c>
      <c r="EAT124" s="481" t="s">
        <v>2082</v>
      </c>
      <c r="EAU124" s="481" t="s">
        <v>2083</v>
      </c>
      <c r="EAV124" s="480" t="s">
        <v>2084</v>
      </c>
      <c r="EAW124" s="482" t="s">
        <v>27</v>
      </c>
      <c r="EAX124" s="483">
        <v>28.15</v>
      </c>
      <c r="EAY124" s="484">
        <v>486.86</v>
      </c>
      <c r="EAZ124" s="485">
        <v>456.41</v>
      </c>
      <c r="EBA124" s="480" t="s">
        <v>181</v>
      </c>
      <c r="EBB124" s="481" t="s">
        <v>2082</v>
      </c>
      <c r="EBC124" s="481" t="s">
        <v>2083</v>
      </c>
      <c r="EBD124" s="480" t="s">
        <v>2084</v>
      </c>
      <c r="EBE124" s="482" t="s">
        <v>27</v>
      </c>
      <c r="EBF124" s="483">
        <v>28.15</v>
      </c>
      <c r="EBG124" s="484">
        <v>486.86</v>
      </c>
      <c r="EBH124" s="485">
        <v>456.41</v>
      </c>
      <c r="EBI124" s="480" t="s">
        <v>181</v>
      </c>
      <c r="EBJ124" s="481" t="s">
        <v>2082</v>
      </c>
      <c r="EBK124" s="481" t="s">
        <v>2083</v>
      </c>
      <c r="EBL124" s="480" t="s">
        <v>2084</v>
      </c>
      <c r="EBM124" s="482" t="s">
        <v>27</v>
      </c>
      <c r="EBN124" s="483">
        <v>28.15</v>
      </c>
      <c r="EBO124" s="484">
        <v>486.86</v>
      </c>
      <c r="EBP124" s="485">
        <v>456.41</v>
      </c>
      <c r="EBQ124" s="480" t="s">
        <v>181</v>
      </c>
      <c r="EBR124" s="481" t="s">
        <v>2082</v>
      </c>
      <c r="EBS124" s="481" t="s">
        <v>2083</v>
      </c>
      <c r="EBT124" s="480" t="s">
        <v>2084</v>
      </c>
      <c r="EBU124" s="482" t="s">
        <v>27</v>
      </c>
      <c r="EBV124" s="483">
        <v>28.15</v>
      </c>
      <c r="EBW124" s="484">
        <v>486.86</v>
      </c>
      <c r="EBX124" s="485">
        <v>456.41</v>
      </c>
      <c r="EBY124" s="480" t="s">
        <v>181</v>
      </c>
      <c r="EBZ124" s="481" t="s">
        <v>2082</v>
      </c>
      <c r="ECA124" s="481" t="s">
        <v>2083</v>
      </c>
      <c r="ECB124" s="480" t="s">
        <v>2084</v>
      </c>
      <c r="ECC124" s="482" t="s">
        <v>27</v>
      </c>
      <c r="ECD124" s="483">
        <v>28.15</v>
      </c>
      <c r="ECE124" s="484">
        <v>486.86</v>
      </c>
      <c r="ECF124" s="485">
        <v>456.41</v>
      </c>
      <c r="ECG124" s="480" t="s">
        <v>181</v>
      </c>
      <c r="ECH124" s="481" t="s">
        <v>2082</v>
      </c>
      <c r="ECI124" s="481" t="s">
        <v>2083</v>
      </c>
      <c r="ECJ124" s="480" t="s">
        <v>2084</v>
      </c>
      <c r="ECK124" s="482" t="s">
        <v>27</v>
      </c>
      <c r="ECL124" s="483">
        <v>28.15</v>
      </c>
      <c r="ECM124" s="484">
        <v>486.86</v>
      </c>
      <c r="ECN124" s="485">
        <v>456.41</v>
      </c>
      <c r="ECO124" s="480" t="s">
        <v>181</v>
      </c>
      <c r="ECP124" s="481" t="s">
        <v>2082</v>
      </c>
      <c r="ECQ124" s="481" t="s">
        <v>2083</v>
      </c>
      <c r="ECR124" s="480" t="s">
        <v>2084</v>
      </c>
      <c r="ECS124" s="482" t="s">
        <v>27</v>
      </c>
      <c r="ECT124" s="483">
        <v>28.15</v>
      </c>
      <c r="ECU124" s="484">
        <v>486.86</v>
      </c>
      <c r="ECV124" s="485">
        <v>456.41</v>
      </c>
      <c r="ECW124" s="480" t="s">
        <v>181</v>
      </c>
      <c r="ECX124" s="481" t="s">
        <v>2082</v>
      </c>
      <c r="ECY124" s="481" t="s">
        <v>2083</v>
      </c>
      <c r="ECZ124" s="480" t="s">
        <v>2084</v>
      </c>
      <c r="EDA124" s="482" t="s">
        <v>27</v>
      </c>
      <c r="EDB124" s="483">
        <v>28.15</v>
      </c>
      <c r="EDC124" s="484">
        <v>486.86</v>
      </c>
      <c r="EDD124" s="485">
        <v>456.41</v>
      </c>
      <c r="EDE124" s="480" t="s">
        <v>181</v>
      </c>
      <c r="EDF124" s="481" t="s">
        <v>2082</v>
      </c>
      <c r="EDG124" s="481" t="s">
        <v>2083</v>
      </c>
      <c r="EDH124" s="480" t="s">
        <v>2084</v>
      </c>
      <c r="EDI124" s="482" t="s">
        <v>27</v>
      </c>
      <c r="EDJ124" s="483">
        <v>28.15</v>
      </c>
      <c r="EDK124" s="484">
        <v>486.86</v>
      </c>
      <c r="EDL124" s="485">
        <v>456.41</v>
      </c>
      <c r="EDM124" s="480" t="s">
        <v>181</v>
      </c>
      <c r="EDN124" s="481" t="s">
        <v>2082</v>
      </c>
      <c r="EDO124" s="481" t="s">
        <v>2083</v>
      </c>
      <c r="EDP124" s="480" t="s">
        <v>2084</v>
      </c>
      <c r="EDQ124" s="482" t="s">
        <v>27</v>
      </c>
      <c r="EDR124" s="483">
        <v>28.15</v>
      </c>
      <c r="EDS124" s="484">
        <v>486.86</v>
      </c>
      <c r="EDT124" s="485">
        <v>456.41</v>
      </c>
      <c r="EDU124" s="480" t="s">
        <v>181</v>
      </c>
      <c r="EDV124" s="481" t="s">
        <v>2082</v>
      </c>
      <c r="EDW124" s="481" t="s">
        <v>2083</v>
      </c>
      <c r="EDX124" s="480" t="s">
        <v>2084</v>
      </c>
      <c r="EDY124" s="482" t="s">
        <v>27</v>
      </c>
      <c r="EDZ124" s="483">
        <v>28.15</v>
      </c>
      <c r="EEA124" s="484">
        <v>486.86</v>
      </c>
      <c r="EEB124" s="485">
        <v>456.41</v>
      </c>
      <c r="EEC124" s="480" t="s">
        <v>181</v>
      </c>
      <c r="EED124" s="481" t="s">
        <v>2082</v>
      </c>
      <c r="EEE124" s="481" t="s">
        <v>2083</v>
      </c>
      <c r="EEF124" s="480" t="s">
        <v>2084</v>
      </c>
      <c r="EEG124" s="482" t="s">
        <v>27</v>
      </c>
      <c r="EEH124" s="483">
        <v>28.15</v>
      </c>
      <c r="EEI124" s="484">
        <v>486.86</v>
      </c>
      <c r="EEJ124" s="485">
        <v>456.41</v>
      </c>
      <c r="EEK124" s="480" t="s">
        <v>181</v>
      </c>
      <c r="EEL124" s="481" t="s">
        <v>2082</v>
      </c>
      <c r="EEM124" s="481" t="s">
        <v>2083</v>
      </c>
      <c r="EEN124" s="480" t="s">
        <v>2084</v>
      </c>
      <c r="EEO124" s="482" t="s">
        <v>27</v>
      </c>
      <c r="EEP124" s="483">
        <v>28.15</v>
      </c>
      <c r="EEQ124" s="484">
        <v>486.86</v>
      </c>
      <c r="EER124" s="485">
        <v>456.41</v>
      </c>
      <c r="EES124" s="480" t="s">
        <v>181</v>
      </c>
      <c r="EET124" s="481" t="s">
        <v>2082</v>
      </c>
      <c r="EEU124" s="481" t="s">
        <v>2083</v>
      </c>
      <c r="EEV124" s="480" t="s">
        <v>2084</v>
      </c>
      <c r="EEW124" s="482" t="s">
        <v>27</v>
      </c>
      <c r="EEX124" s="483">
        <v>28.15</v>
      </c>
      <c r="EEY124" s="484">
        <v>486.86</v>
      </c>
      <c r="EEZ124" s="485">
        <v>456.41</v>
      </c>
      <c r="EFA124" s="480" t="s">
        <v>181</v>
      </c>
      <c r="EFB124" s="481" t="s">
        <v>2082</v>
      </c>
      <c r="EFC124" s="481" t="s">
        <v>2083</v>
      </c>
      <c r="EFD124" s="480" t="s">
        <v>2084</v>
      </c>
      <c r="EFE124" s="482" t="s">
        <v>27</v>
      </c>
      <c r="EFF124" s="483">
        <v>28.15</v>
      </c>
      <c r="EFG124" s="484">
        <v>486.86</v>
      </c>
      <c r="EFH124" s="485">
        <v>456.41</v>
      </c>
      <c r="EFI124" s="480" t="s">
        <v>181</v>
      </c>
      <c r="EFJ124" s="481" t="s">
        <v>2082</v>
      </c>
      <c r="EFK124" s="481" t="s">
        <v>2083</v>
      </c>
      <c r="EFL124" s="480" t="s">
        <v>2084</v>
      </c>
      <c r="EFM124" s="482" t="s">
        <v>27</v>
      </c>
      <c r="EFN124" s="483">
        <v>28.15</v>
      </c>
      <c r="EFO124" s="484">
        <v>486.86</v>
      </c>
      <c r="EFP124" s="485">
        <v>456.41</v>
      </c>
      <c r="EFQ124" s="480" t="s">
        <v>181</v>
      </c>
      <c r="EFR124" s="481" t="s">
        <v>2082</v>
      </c>
      <c r="EFS124" s="481" t="s">
        <v>2083</v>
      </c>
      <c r="EFT124" s="480" t="s">
        <v>2084</v>
      </c>
      <c r="EFU124" s="482" t="s">
        <v>27</v>
      </c>
      <c r="EFV124" s="483">
        <v>28.15</v>
      </c>
      <c r="EFW124" s="484">
        <v>486.86</v>
      </c>
      <c r="EFX124" s="485">
        <v>456.41</v>
      </c>
      <c r="EFY124" s="480" t="s">
        <v>181</v>
      </c>
      <c r="EFZ124" s="481" t="s">
        <v>2082</v>
      </c>
      <c r="EGA124" s="481" t="s">
        <v>2083</v>
      </c>
      <c r="EGB124" s="480" t="s">
        <v>2084</v>
      </c>
      <c r="EGC124" s="482" t="s">
        <v>27</v>
      </c>
      <c r="EGD124" s="483">
        <v>28.15</v>
      </c>
      <c r="EGE124" s="484">
        <v>486.86</v>
      </c>
      <c r="EGF124" s="485">
        <v>456.41</v>
      </c>
      <c r="EGG124" s="480" t="s">
        <v>181</v>
      </c>
      <c r="EGH124" s="481" t="s">
        <v>2082</v>
      </c>
      <c r="EGI124" s="481" t="s">
        <v>2083</v>
      </c>
      <c r="EGJ124" s="480" t="s">
        <v>2084</v>
      </c>
      <c r="EGK124" s="482" t="s">
        <v>27</v>
      </c>
      <c r="EGL124" s="483">
        <v>28.15</v>
      </c>
      <c r="EGM124" s="484">
        <v>486.86</v>
      </c>
      <c r="EGN124" s="485">
        <v>456.41</v>
      </c>
      <c r="EGO124" s="480" t="s">
        <v>181</v>
      </c>
      <c r="EGP124" s="481" t="s">
        <v>2082</v>
      </c>
      <c r="EGQ124" s="481" t="s">
        <v>2083</v>
      </c>
      <c r="EGR124" s="480" t="s">
        <v>2084</v>
      </c>
      <c r="EGS124" s="482" t="s">
        <v>27</v>
      </c>
      <c r="EGT124" s="483">
        <v>28.15</v>
      </c>
      <c r="EGU124" s="484">
        <v>486.86</v>
      </c>
      <c r="EGV124" s="485">
        <v>456.41</v>
      </c>
      <c r="EGW124" s="480" t="s">
        <v>181</v>
      </c>
      <c r="EGX124" s="481" t="s">
        <v>2082</v>
      </c>
      <c r="EGY124" s="481" t="s">
        <v>2083</v>
      </c>
      <c r="EGZ124" s="480" t="s">
        <v>2084</v>
      </c>
      <c r="EHA124" s="482" t="s">
        <v>27</v>
      </c>
      <c r="EHB124" s="483">
        <v>28.15</v>
      </c>
      <c r="EHC124" s="484">
        <v>486.86</v>
      </c>
      <c r="EHD124" s="485">
        <v>456.41</v>
      </c>
      <c r="EHE124" s="480" t="s">
        <v>181</v>
      </c>
      <c r="EHF124" s="481" t="s">
        <v>2082</v>
      </c>
      <c r="EHG124" s="481" t="s">
        <v>2083</v>
      </c>
      <c r="EHH124" s="480" t="s">
        <v>2084</v>
      </c>
      <c r="EHI124" s="482" t="s">
        <v>27</v>
      </c>
      <c r="EHJ124" s="483">
        <v>28.15</v>
      </c>
      <c r="EHK124" s="484">
        <v>486.86</v>
      </c>
      <c r="EHL124" s="485">
        <v>456.41</v>
      </c>
      <c r="EHM124" s="480" t="s">
        <v>181</v>
      </c>
      <c r="EHN124" s="481" t="s">
        <v>2082</v>
      </c>
      <c r="EHO124" s="481" t="s">
        <v>2083</v>
      </c>
      <c r="EHP124" s="480" t="s">
        <v>2084</v>
      </c>
      <c r="EHQ124" s="482" t="s">
        <v>27</v>
      </c>
      <c r="EHR124" s="483">
        <v>28.15</v>
      </c>
      <c r="EHS124" s="484">
        <v>486.86</v>
      </c>
      <c r="EHT124" s="485">
        <v>456.41</v>
      </c>
      <c r="EHU124" s="480" t="s">
        <v>181</v>
      </c>
      <c r="EHV124" s="481" t="s">
        <v>2082</v>
      </c>
      <c r="EHW124" s="481" t="s">
        <v>2083</v>
      </c>
      <c r="EHX124" s="480" t="s">
        <v>2084</v>
      </c>
      <c r="EHY124" s="482" t="s">
        <v>27</v>
      </c>
      <c r="EHZ124" s="483">
        <v>28.15</v>
      </c>
      <c r="EIA124" s="484">
        <v>486.86</v>
      </c>
      <c r="EIB124" s="485">
        <v>456.41</v>
      </c>
      <c r="EIC124" s="480" t="s">
        <v>181</v>
      </c>
      <c r="EID124" s="481" t="s">
        <v>2082</v>
      </c>
      <c r="EIE124" s="481" t="s">
        <v>2083</v>
      </c>
      <c r="EIF124" s="480" t="s">
        <v>2084</v>
      </c>
      <c r="EIG124" s="482" t="s">
        <v>27</v>
      </c>
      <c r="EIH124" s="483">
        <v>28.15</v>
      </c>
      <c r="EII124" s="484">
        <v>486.86</v>
      </c>
      <c r="EIJ124" s="485">
        <v>456.41</v>
      </c>
      <c r="EIK124" s="480" t="s">
        <v>181</v>
      </c>
      <c r="EIL124" s="481" t="s">
        <v>2082</v>
      </c>
      <c r="EIM124" s="481" t="s">
        <v>2083</v>
      </c>
      <c r="EIN124" s="480" t="s">
        <v>2084</v>
      </c>
      <c r="EIO124" s="482" t="s">
        <v>27</v>
      </c>
      <c r="EIP124" s="483">
        <v>28.15</v>
      </c>
      <c r="EIQ124" s="484">
        <v>486.86</v>
      </c>
      <c r="EIR124" s="485">
        <v>456.41</v>
      </c>
      <c r="EIS124" s="480" t="s">
        <v>181</v>
      </c>
      <c r="EIT124" s="481" t="s">
        <v>2082</v>
      </c>
      <c r="EIU124" s="481" t="s">
        <v>2083</v>
      </c>
      <c r="EIV124" s="480" t="s">
        <v>2084</v>
      </c>
      <c r="EIW124" s="482" t="s">
        <v>27</v>
      </c>
      <c r="EIX124" s="483">
        <v>28.15</v>
      </c>
      <c r="EIY124" s="484">
        <v>486.86</v>
      </c>
      <c r="EIZ124" s="485">
        <v>456.41</v>
      </c>
      <c r="EJA124" s="480" t="s">
        <v>181</v>
      </c>
      <c r="EJB124" s="481" t="s">
        <v>2082</v>
      </c>
      <c r="EJC124" s="481" t="s">
        <v>2083</v>
      </c>
      <c r="EJD124" s="480" t="s">
        <v>2084</v>
      </c>
      <c r="EJE124" s="482" t="s">
        <v>27</v>
      </c>
      <c r="EJF124" s="483">
        <v>28.15</v>
      </c>
      <c r="EJG124" s="484">
        <v>486.86</v>
      </c>
      <c r="EJH124" s="485">
        <v>456.41</v>
      </c>
      <c r="EJI124" s="480" t="s">
        <v>181</v>
      </c>
      <c r="EJJ124" s="481" t="s">
        <v>2082</v>
      </c>
      <c r="EJK124" s="481" t="s">
        <v>2083</v>
      </c>
      <c r="EJL124" s="480" t="s">
        <v>2084</v>
      </c>
      <c r="EJM124" s="482" t="s">
        <v>27</v>
      </c>
      <c r="EJN124" s="483">
        <v>28.15</v>
      </c>
      <c r="EJO124" s="484">
        <v>486.86</v>
      </c>
      <c r="EJP124" s="485">
        <v>456.41</v>
      </c>
      <c r="EJQ124" s="480" t="s">
        <v>181</v>
      </c>
      <c r="EJR124" s="481" t="s">
        <v>2082</v>
      </c>
      <c r="EJS124" s="481" t="s">
        <v>2083</v>
      </c>
      <c r="EJT124" s="480" t="s">
        <v>2084</v>
      </c>
      <c r="EJU124" s="482" t="s">
        <v>27</v>
      </c>
      <c r="EJV124" s="483">
        <v>28.15</v>
      </c>
      <c r="EJW124" s="484">
        <v>486.86</v>
      </c>
      <c r="EJX124" s="485">
        <v>456.41</v>
      </c>
      <c r="EJY124" s="480" t="s">
        <v>181</v>
      </c>
      <c r="EJZ124" s="481" t="s">
        <v>2082</v>
      </c>
      <c r="EKA124" s="481" t="s">
        <v>2083</v>
      </c>
      <c r="EKB124" s="480" t="s">
        <v>2084</v>
      </c>
      <c r="EKC124" s="482" t="s">
        <v>27</v>
      </c>
      <c r="EKD124" s="483">
        <v>28.15</v>
      </c>
      <c r="EKE124" s="484">
        <v>486.86</v>
      </c>
      <c r="EKF124" s="485">
        <v>456.41</v>
      </c>
      <c r="EKG124" s="480" t="s">
        <v>181</v>
      </c>
      <c r="EKH124" s="481" t="s">
        <v>2082</v>
      </c>
      <c r="EKI124" s="481" t="s">
        <v>2083</v>
      </c>
      <c r="EKJ124" s="480" t="s">
        <v>2084</v>
      </c>
      <c r="EKK124" s="482" t="s">
        <v>27</v>
      </c>
      <c r="EKL124" s="483">
        <v>28.15</v>
      </c>
      <c r="EKM124" s="484">
        <v>486.86</v>
      </c>
      <c r="EKN124" s="485">
        <v>456.41</v>
      </c>
      <c r="EKO124" s="480" t="s">
        <v>181</v>
      </c>
      <c r="EKP124" s="481" t="s">
        <v>2082</v>
      </c>
      <c r="EKQ124" s="481" t="s">
        <v>2083</v>
      </c>
      <c r="EKR124" s="480" t="s">
        <v>2084</v>
      </c>
      <c r="EKS124" s="482" t="s">
        <v>27</v>
      </c>
      <c r="EKT124" s="483">
        <v>28.15</v>
      </c>
      <c r="EKU124" s="484">
        <v>486.86</v>
      </c>
      <c r="EKV124" s="485">
        <v>456.41</v>
      </c>
      <c r="EKW124" s="480" t="s">
        <v>181</v>
      </c>
      <c r="EKX124" s="481" t="s">
        <v>2082</v>
      </c>
      <c r="EKY124" s="481" t="s">
        <v>2083</v>
      </c>
      <c r="EKZ124" s="480" t="s">
        <v>2084</v>
      </c>
      <c r="ELA124" s="482" t="s">
        <v>27</v>
      </c>
      <c r="ELB124" s="483">
        <v>28.15</v>
      </c>
      <c r="ELC124" s="484">
        <v>486.86</v>
      </c>
      <c r="ELD124" s="485">
        <v>456.41</v>
      </c>
      <c r="ELE124" s="480" t="s">
        <v>181</v>
      </c>
      <c r="ELF124" s="481" t="s">
        <v>2082</v>
      </c>
      <c r="ELG124" s="481" t="s">
        <v>2083</v>
      </c>
      <c r="ELH124" s="480" t="s">
        <v>2084</v>
      </c>
      <c r="ELI124" s="482" t="s">
        <v>27</v>
      </c>
      <c r="ELJ124" s="483">
        <v>28.15</v>
      </c>
      <c r="ELK124" s="484">
        <v>486.86</v>
      </c>
      <c r="ELL124" s="485">
        <v>456.41</v>
      </c>
      <c r="ELM124" s="480" t="s">
        <v>181</v>
      </c>
      <c r="ELN124" s="481" t="s">
        <v>2082</v>
      </c>
      <c r="ELO124" s="481" t="s">
        <v>2083</v>
      </c>
      <c r="ELP124" s="480" t="s">
        <v>2084</v>
      </c>
      <c r="ELQ124" s="482" t="s">
        <v>27</v>
      </c>
      <c r="ELR124" s="483">
        <v>28.15</v>
      </c>
      <c r="ELS124" s="484">
        <v>486.86</v>
      </c>
      <c r="ELT124" s="485">
        <v>456.41</v>
      </c>
      <c r="ELU124" s="480" t="s">
        <v>181</v>
      </c>
      <c r="ELV124" s="481" t="s">
        <v>2082</v>
      </c>
      <c r="ELW124" s="481" t="s">
        <v>2083</v>
      </c>
      <c r="ELX124" s="480" t="s">
        <v>2084</v>
      </c>
      <c r="ELY124" s="482" t="s">
        <v>27</v>
      </c>
      <c r="ELZ124" s="483">
        <v>28.15</v>
      </c>
      <c r="EMA124" s="484">
        <v>486.86</v>
      </c>
      <c r="EMB124" s="485">
        <v>456.41</v>
      </c>
      <c r="EMC124" s="480" t="s">
        <v>181</v>
      </c>
      <c r="EMD124" s="481" t="s">
        <v>2082</v>
      </c>
      <c r="EME124" s="481" t="s">
        <v>2083</v>
      </c>
      <c r="EMF124" s="480" t="s">
        <v>2084</v>
      </c>
      <c r="EMG124" s="482" t="s">
        <v>27</v>
      </c>
      <c r="EMH124" s="483">
        <v>28.15</v>
      </c>
      <c r="EMI124" s="484">
        <v>486.86</v>
      </c>
      <c r="EMJ124" s="485">
        <v>456.41</v>
      </c>
      <c r="EMK124" s="480" t="s">
        <v>181</v>
      </c>
      <c r="EML124" s="481" t="s">
        <v>2082</v>
      </c>
      <c r="EMM124" s="481" t="s">
        <v>2083</v>
      </c>
      <c r="EMN124" s="480" t="s">
        <v>2084</v>
      </c>
      <c r="EMO124" s="482" t="s">
        <v>27</v>
      </c>
      <c r="EMP124" s="483">
        <v>28.15</v>
      </c>
      <c r="EMQ124" s="484">
        <v>486.86</v>
      </c>
      <c r="EMR124" s="485">
        <v>456.41</v>
      </c>
      <c r="EMS124" s="480" t="s">
        <v>181</v>
      </c>
      <c r="EMT124" s="481" t="s">
        <v>2082</v>
      </c>
      <c r="EMU124" s="481" t="s">
        <v>2083</v>
      </c>
      <c r="EMV124" s="480" t="s">
        <v>2084</v>
      </c>
      <c r="EMW124" s="482" t="s">
        <v>27</v>
      </c>
      <c r="EMX124" s="483">
        <v>28.15</v>
      </c>
      <c r="EMY124" s="484">
        <v>486.86</v>
      </c>
      <c r="EMZ124" s="485">
        <v>456.41</v>
      </c>
      <c r="ENA124" s="480" t="s">
        <v>181</v>
      </c>
      <c r="ENB124" s="481" t="s">
        <v>2082</v>
      </c>
      <c r="ENC124" s="481" t="s">
        <v>2083</v>
      </c>
      <c r="END124" s="480" t="s">
        <v>2084</v>
      </c>
      <c r="ENE124" s="482" t="s">
        <v>27</v>
      </c>
      <c r="ENF124" s="483">
        <v>28.15</v>
      </c>
      <c r="ENG124" s="484">
        <v>486.86</v>
      </c>
      <c r="ENH124" s="485">
        <v>456.41</v>
      </c>
      <c r="ENI124" s="480" t="s">
        <v>181</v>
      </c>
      <c r="ENJ124" s="481" t="s">
        <v>2082</v>
      </c>
      <c r="ENK124" s="481" t="s">
        <v>2083</v>
      </c>
      <c r="ENL124" s="480" t="s">
        <v>2084</v>
      </c>
      <c r="ENM124" s="482" t="s">
        <v>27</v>
      </c>
      <c r="ENN124" s="483">
        <v>28.15</v>
      </c>
      <c r="ENO124" s="484">
        <v>486.86</v>
      </c>
      <c r="ENP124" s="485">
        <v>456.41</v>
      </c>
      <c r="ENQ124" s="480" t="s">
        <v>181</v>
      </c>
      <c r="ENR124" s="481" t="s">
        <v>2082</v>
      </c>
      <c r="ENS124" s="481" t="s">
        <v>2083</v>
      </c>
      <c r="ENT124" s="480" t="s">
        <v>2084</v>
      </c>
      <c r="ENU124" s="482" t="s">
        <v>27</v>
      </c>
      <c r="ENV124" s="483">
        <v>28.15</v>
      </c>
      <c r="ENW124" s="484">
        <v>486.86</v>
      </c>
      <c r="ENX124" s="485">
        <v>456.41</v>
      </c>
      <c r="ENY124" s="480" t="s">
        <v>181</v>
      </c>
      <c r="ENZ124" s="481" t="s">
        <v>2082</v>
      </c>
      <c r="EOA124" s="481" t="s">
        <v>2083</v>
      </c>
      <c r="EOB124" s="480" t="s">
        <v>2084</v>
      </c>
      <c r="EOC124" s="482" t="s">
        <v>27</v>
      </c>
      <c r="EOD124" s="483">
        <v>28.15</v>
      </c>
      <c r="EOE124" s="484">
        <v>486.86</v>
      </c>
      <c r="EOF124" s="485">
        <v>456.41</v>
      </c>
      <c r="EOG124" s="480" t="s">
        <v>181</v>
      </c>
      <c r="EOH124" s="481" t="s">
        <v>2082</v>
      </c>
      <c r="EOI124" s="481" t="s">
        <v>2083</v>
      </c>
      <c r="EOJ124" s="480" t="s">
        <v>2084</v>
      </c>
      <c r="EOK124" s="482" t="s">
        <v>27</v>
      </c>
      <c r="EOL124" s="483">
        <v>28.15</v>
      </c>
      <c r="EOM124" s="484">
        <v>486.86</v>
      </c>
      <c r="EON124" s="485">
        <v>456.41</v>
      </c>
      <c r="EOO124" s="480" t="s">
        <v>181</v>
      </c>
      <c r="EOP124" s="481" t="s">
        <v>2082</v>
      </c>
      <c r="EOQ124" s="481" t="s">
        <v>2083</v>
      </c>
      <c r="EOR124" s="480" t="s">
        <v>2084</v>
      </c>
      <c r="EOS124" s="482" t="s">
        <v>27</v>
      </c>
      <c r="EOT124" s="483">
        <v>28.15</v>
      </c>
      <c r="EOU124" s="484">
        <v>486.86</v>
      </c>
      <c r="EOV124" s="485">
        <v>456.41</v>
      </c>
      <c r="EOW124" s="480" t="s">
        <v>181</v>
      </c>
      <c r="EOX124" s="481" t="s">
        <v>2082</v>
      </c>
      <c r="EOY124" s="481" t="s">
        <v>2083</v>
      </c>
      <c r="EOZ124" s="480" t="s">
        <v>2084</v>
      </c>
      <c r="EPA124" s="482" t="s">
        <v>27</v>
      </c>
      <c r="EPB124" s="483">
        <v>28.15</v>
      </c>
      <c r="EPC124" s="484">
        <v>486.86</v>
      </c>
      <c r="EPD124" s="485">
        <v>456.41</v>
      </c>
      <c r="EPE124" s="480" t="s">
        <v>181</v>
      </c>
      <c r="EPF124" s="481" t="s">
        <v>2082</v>
      </c>
      <c r="EPG124" s="481" t="s">
        <v>2083</v>
      </c>
      <c r="EPH124" s="480" t="s">
        <v>2084</v>
      </c>
      <c r="EPI124" s="482" t="s">
        <v>27</v>
      </c>
      <c r="EPJ124" s="483">
        <v>28.15</v>
      </c>
      <c r="EPK124" s="484">
        <v>486.86</v>
      </c>
      <c r="EPL124" s="485">
        <v>456.41</v>
      </c>
      <c r="EPM124" s="480" t="s">
        <v>181</v>
      </c>
      <c r="EPN124" s="481" t="s">
        <v>2082</v>
      </c>
      <c r="EPO124" s="481" t="s">
        <v>2083</v>
      </c>
      <c r="EPP124" s="480" t="s">
        <v>2084</v>
      </c>
      <c r="EPQ124" s="482" t="s">
        <v>27</v>
      </c>
      <c r="EPR124" s="483">
        <v>28.15</v>
      </c>
      <c r="EPS124" s="484">
        <v>486.86</v>
      </c>
      <c r="EPT124" s="485">
        <v>456.41</v>
      </c>
      <c r="EPU124" s="480" t="s">
        <v>181</v>
      </c>
      <c r="EPV124" s="481" t="s">
        <v>2082</v>
      </c>
      <c r="EPW124" s="481" t="s">
        <v>2083</v>
      </c>
      <c r="EPX124" s="480" t="s">
        <v>2084</v>
      </c>
      <c r="EPY124" s="482" t="s">
        <v>27</v>
      </c>
      <c r="EPZ124" s="483">
        <v>28.15</v>
      </c>
      <c r="EQA124" s="484">
        <v>486.86</v>
      </c>
      <c r="EQB124" s="485">
        <v>456.41</v>
      </c>
      <c r="EQC124" s="480" t="s">
        <v>181</v>
      </c>
      <c r="EQD124" s="481" t="s">
        <v>2082</v>
      </c>
      <c r="EQE124" s="481" t="s">
        <v>2083</v>
      </c>
      <c r="EQF124" s="480" t="s">
        <v>2084</v>
      </c>
      <c r="EQG124" s="482" t="s">
        <v>27</v>
      </c>
      <c r="EQH124" s="483">
        <v>28.15</v>
      </c>
      <c r="EQI124" s="484">
        <v>486.86</v>
      </c>
      <c r="EQJ124" s="485">
        <v>456.41</v>
      </c>
      <c r="EQK124" s="480" t="s">
        <v>181</v>
      </c>
      <c r="EQL124" s="481" t="s">
        <v>2082</v>
      </c>
      <c r="EQM124" s="481" t="s">
        <v>2083</v>
      </c>
      <c r="EQN124" s="480" t="s">
        <v>2084</v>
      </c>
      <c r="EQO124" s="482" t="s">
        <v>27</v>
      </c>
      <c r="EQP124" s="483">
        <v>28.15</v>
      </c>
      <c r="EQQ124" s="484">
        <v>486.86</v>
      </c>
      <c r="EQR124" s="485">
        <v>456.41</v>
      </c>
      <c r="EQS124" s="480" t="s">
        <v>181</v>
      </c>
      <c r="EQT124" s="481" t="s">
        <v>2082</v>
      </c>
      <c r="EQU124" s="481" t="s">
        <v>2083</v>
      </c>
      <c r="EQV124" s="480" t="s">
        <v>2084</v>
      </c>
      <c r="EQW124" s="482" t="s">
        <v>27</v>
      </c>
      <c r="EQX124" s="483">
        <v>28.15</v>
      </c>
      <c r="EQY124" s="484">
        <v>486.86</v>
      </c>
      <c r="EQZ124" s="485">
        <v>456.41</v>
      </c>
      <c r="ERA124" s="480" t="s">
        <v>181</v>
      </c>
      <c r="ERB124" s="481" t="s">
        <v>2082</v>
      </c>
      <c r="ERC124" s="481" t="s">
        <v>2083</v>
      </c>
      <c r="ERD124" s="480" t="s">
        <v>2084</v>
      </c>
      <c r="ERE124" s="482" t="s">
        <v>27</v>
      </c>
      <c r="ERF124" s="483">
        <v>28.15</v>
      </c>
      <c r="ERG124" s="484">
        <v>486.86</v>
      </c>
      <c r="ERH124" s="485">
        <v>456.41</v>
      </c>
      <c r="ERI124" s="480" t="s">
        <v>181</v>
      </c>
      <c r="ERJ124" s="481" t="s">
        <v>2082</v>
      </c>
      <c r="ERK124" s="481" t="s">
        <v>2083</v>
      </c>
      <c r="ERL124" s="480" t="s">
        <v>2084</v>
      </c>
      <c r="ERM124" s="482" t="s">
        <v>27</v>
      </c>
      <c r="ERN124" s="483">
        <v>28.15</v>
      </c>
      <c r="ERO124" s="484">
        <v>486.86</v>
      </c>
      <c r="ERP124" s="485">
        <v>456.41</v>
      </c>
      <c r="ERQ124" s="480" t="s">
        <v>181</v>
      </c>
      <c r="ERR124" s="481" t="s">
        <v>2082</v>
      </c>
      <c r="ERS124" s="481" t="s">
        <v>2083</v>
      </c>
      <c r="ERT124" s="480" t="s">
        <v>2084</v>
      </c>
      <c r="ERU124" s="482" t="s">
        <v>27</v>
      </c>
      <c r="ERV124" s="483">
        <v>28.15</v>
      </c>
      <c r="ERW124" s="484">
        <v>486.86</v>
      </c>
      <c r="ERX124" s="485">
        <v>456.41</v>
      </c>
      <c r="ERY124" s="480" t="s">
        <v>181</v>
      </c>
      <c r="ERZ124" s="481" t="s">
        <v>2082</v>
      </c>
      <c r="ESA124" s="481" t="s">
        <v>2083</v>
      </c>
      <c r="ESB124" s="480" t="s">
        <v>2084</v>
      </c>
      <c r="ESC124" s="482" t="s">
        <v>27</v>
      </c>
      <c r="ESD124" s="483">
        <v>28.15</v>
      </c>
      <c r="ESE124" s="484">
        <v>486.86</v>
      </c>
      <c r="ESF124" s="485">
        <v>456.41</v>
      </c>
      <c r="ESG124" s="480" t="s">
        <v>181</v>
      </c>
      <c r="ESH124" s="481" t="s">
        <v>2082</v>
      </c>
      <c r="ESI124" s="481" t="s">
        <v>2083</v>
      </c>
      <c r="ESJ124" s="480" t="s">
        <v>2084</v>
      </c>
      <c r="ESK124" s="482" t="s">
        <v>27</v>
      </c>
      <c r="ESL124" s="483">
        <v>28.15</v>
      </c>
      <c r="ESM124" s="484">
        <v>486.86</v>
      </c>
      <c r="ESN124" s="485">
        <v>456.41</v>
      </c>
      <c r="ESO124" s="480" t="s">
        <v>181</v>
      </c>
      <c r="ESP124" s="481" t="s">
        <v>2082</v>
      </c>
      <c r="ESQ124" s="481" t="s">
        <v>2083</v>
      </c>
      <c r="ESR124" s="480" t="s">
        <v>2084</v>
      </c>
      <c r="ESS124" s="482" t="s">
        <v>27</v>
      </c>
      <c r="EST124" s="483">
        <v>28.15</v>
      </c>
      <c r="ESU124" s="484">
        <v>486.86</v>
      </c>
      <c r="ESV124" s="485">
        <v>456.41</v>
      </c>
      <c r="ESW124" s="480" t="s">
        <v>181</v>
      </c>
      <c r="ESX124" s="481" t="s">
        <v>2082</v>
      </c>
      <c r="ESY124" s="481" t="s">
        <v>2083</v>
      </c>
      <c r="ESZ124" s="480" t="s">
        <v>2084</v>
      </c>
      <c r="ETA124" s="482" t="s">
        <v>27</v>
      </c>
      <c r="ETB124" s="483">
        <v>28.15</v>
      </c>
      <c r="ETC124" s="484">
        <v>486.86</v>
      </c>
      <c r="ETD124" s="485">
        <v>456.41</v>
      </c>
      <c r="ETE124" s="480" t="s">
        <v>181</v>
      </c>
      <c r="ETF124" s="481" t="s">
        <v>2082</v>
      </c>
      <c r="ETG124" s="481" t="s">
        <v>2083</v>
      </c>
      <c r="ETH124" s="480" t="s">
        <v>2084</v>
      </c>
      <c r="ETI124" s="482" t="s">
        <v>27</v>
      </c>
      <c r="ETJ124" s="483">
        <v>28.15</v>
      </c>
      <c r="ETK124" s="484">
        <v>486.86</v>
      </c>
      <c r="ETL124" s="485">
        <v>456.41</v>
      </c>
      <c r="ETM124" s="480" t="s">
        <v>181</v>
      </c>
      <c r="ETN124" s="481" t="s">
        <v>2082</v>
      </c>
      <c r="ETO124" s="481" t="s">
        <v>2083</v>
      </c>
      <c r="ETP124" s="480" t="s">
        <v>2084</v>
      </c>
      <c r="ETQ124" s="482" t="s">
        <v>27</v>
      </c>
      <c r="ETR124" s="483">
        <v>28.15</v>
      </c>
      <c r="ETS124" s="484">
        <v>486.86</v>
      </c>
      <c r="ETT124" s="485">
        <v>456.41</v>
      </c>
      <c r="ETU124" s="480" t="s">
        <v>181</v>
      </c>
      <c r="ETV124" s="481" t="s">
        <v>2082</v>
      </c>
      <c r="ETW124" s="481" t="s">
        <v>2083</v>
      </c>
      <c r="ETX124" s="480" t="s">
        <v>2084</v>
      </c>
      <c r="ETY124" s="482" t="s">
        <v>27</v>
      </c>
      <c r="ETZ124" s="483">
        <v>28.15</v>
      </c>
      <c r="EUA124" s="484">
        <v>486.86</v>
      </c>
      <c r="EUB124" s="485">
        <v>456.41</v>
      </c>
      <c r="EUC124" s="480" t="s">
        <v>181</v>
      </c>
      <c r="EUD124" s="481" t="s">
        <v>2082</v>
      </c>
      <c r="EUE124" s="481" t="s">
        <v>2083</v>
      </c>
      <c r="EUF124" s="480" t="s">
        <v>2084</v>
      </c>
      <c r="EUG124" s="482" t="s">
        <v>27</v>
      </c>
      <c r="EUH124" s="483">
        <v>28.15</v>
      </c>
      <c r="EUI124" s="484">
        <v>486.86</v>
      </c>
      <c r="EUJ124" s="485">
        <v>456.41</v>
      </c>
      <c r="EUK124" s="480" t="s">
        <v>181</v>
      </c>
      <c r="EUL124" s="481" t="s">
        <v>2082</v>
      </c>
      <c r="EUM124" s="481" t="s">
        <v>2083</v>
      </c>
      <c r="EUN124" s="480" t="s">
        <v>2084</v>
      </c>
      <c r="EUO124" s="482" t="s">
        <v>27</v>
      </c>
      <c r="EUP124" s="483">
        <v>28.15</v>
      </c>
      <c r="EUQ124" s="484">
        <v>486.86</v>
      </c>
      <c r="EUR124" s="485">
        <v>456.41</v>
      </c>
      <c r="EUS124" s="480" t="s">
        <v>181</v>
      </c>
      <c r="EUT124" s="481" t="s">
        <v>2082</v>
      </c>
      <c r="EUU124" s="481" t="s">
        <v>2083</v>
      </c>
      <c r="EUV124" s="480" t="s">
        <v>2084</v>
      </c>
      <c r="EUW124" s="482" t="s">
        <v>27</v>
      </c>
      <c r="EUX124" s="483">
        <v>28.15</v>
      </c>
      <c r="EUY124" s="484">
        <v>486.86</v>
      </c>
      <c r="EUZ124" s="485">
        <v>456.41</v>
      </c>
      <c r="EVA124" s="480" t="s">
        <v>181</v>
      </c>
      <c r="EVB124" s="481" t="s">
        <v>2082</v>
      </c>
      <c r="EVC124" s="481" t="s">
        <v>2083</v>
      </c>
      <c r="EVD124" s="480" t="s">
        <v>2084</v>
      </c>
      <c r="EVE124" s="482" t="s">
        <v>27</v>
      </c>
      <c r="EVF124" s="483">
        <v>28.15</v>
      </c>
      <c r="EVG124" s="484">
        <v>486.86</v>
      </c>
      <c r="EVH124" s="485">
        <v>456.41</v>
      </c>
      <c r="EVI124" s="480" t="s">
        <v>181</v>
      </c>
      <c r="EVJ124" s="481" t="s">
        <v>2082</v>
      </c>
      <c r="EVK124" s="481" t="s">
        <v>2083</v>
      </c>
      <c r="EVL124" s="480" t="s">
        <v>2084</v>
      </c>
      <c r="EVM124" s="482" t="s">
        <v>27</v>
      </c>
      <c r="EVN124" s="483">
        <v>28.15</v>
      </c>
      <c r="EVO124" s="484">
        <v>486.86</v>
      </c>
      <c r="EVP124" s="485">
        <v>456.41</v>
      </c>
      <c r="EVQ124" s="480" t="s">
        <v>181</v>
      </c>
      <c r="EVR124" s="481" t="s">
        <v>2082</v>
      </c>
      <c r="EVS124" s="481" t="s">
        <v>2083</v>
      </c>
      <c r="EVT124" s="480" t="s">
        <v>2084</v>
      </c>
      <c r="EVU124" s="482" t="s">
        <v>27</v>
      </c>
      <c r="EVV124" s="483">
        <v>28.15</v>
      </c>
      <c r="EVW124" s="484">
        <v>486.86</v>
      </c>
      <c r="EVX124" s="485">
        <v>456.41</v>
      </c>
      <c r="EVY124" s="480" t="s">
        <v>181</v>
      </c>
      <c r="EVZ124" s="481" t="s">
        <v>2082</v>
      </c>
      <c r="EWA124" s="481" t="s">
        <v>2083</v>
      </c>
      <c r="EWB124" s="480" t="s">
        <v>2084</v>
      </c>
      <c r="EWC124" s="482" t="s">
        <v>27</v>
      </c>
      <c r="EWD124" s="483">
        <v>28.15</v>
      </c>
      <c r="EWE124" s="484">
        <v>486.86</v>
      </c>
      <c r="EWF124" s="485">
        <v>456.41</v>
      </c>
      <c r="EWG124" s="480" t="s">
        <v>181</v>
      </c>
      <c r="EWH124" s="481" t="s">
        <v>2082</v>
      </c>
      <c r="EWI124" s="481" t="s">
        <v>2083</v>
      </c>
      <c r="EWJ124" s="480" t="s">
        <v>2084</v>
      </c>
      <c r="EWK124" s="482" t="s">
        <v>27</v>
      </c>
      <c r="EWL124" s="483">
        <v>28.15</v>
      </c>
      <c r="EWM124" s="484">
        <v>486.86</v>
      </c>
      <c r="EWN124" s="485">
        <v>456.41</v>
      </c>
      <c r="EWO124" s="480" t="s">
        <v>181</v>
      </c>
      <c r="EWP124" s="481" t="s">
        <v>2082</v>
      </c>
      <c r="EWQ124" s="481" t="s">
        <v>2083</v>
      </c>
      <c r="EWR124" s="480" t="s">
        <v>2084</v>
      </c>
      <c r="EWS124" s="482" t="s">
        <v>27</v>
      </c>
      <c r="EWT124" s="483">
        <v>28.15</v>
      </c>
      <c r="EWU124" s="484">
        <v>486.86</v>
      </c>
      <c r="EWV124" s="485">
        <v>456.41</v>
      </c>
      <c r="EWW124" s="480" t="s">
        <v>181</v>
      </c>
      <c r="EWX124" s="481" t="s">
        <v>2082</v>
      </c>
      <c r="EWY124" s="481" t="s">
        <v>2083</v>
      </c>
      <c r="EWZ124" s="480" t="s">
        <v>2084</v>
      </c>
      <c r="EXA124" s="482" t="s">
        <v>27</v>
      </c>
      <c r="EXB124" s="483">
        <v>28.15</v>
      </c>
      <c r="EXC124" s="484">
        <v>486.86</v>
      </c>
      <c r="EXD124" s="485">
        <v>456.41</v>
      </c>
      <c r="EXE124" s="480" t="s">
        <v>181</v>
      </c>
      <c r="EXF124" s="481" t="s">
        <v>2082</v>
      </c>
      <c r="EXG124" s="481" t="s">
        <v>2083</v>
      </c>
      <c r="EXH124" s="480" t="s">
        <v>2084</v>
      </c>
      <c r="EXI124" s="482" t="s">
        <v>27</v>
      </c>
      <c r="EXJ124" s="483">
        <v>28.15</v>
      </c>
      <c r="EXK124" s="484">
        <v>486.86</v>
      </c>
      <c r="EXL124" s="485">
        <v>456.41</v>
      </c>
      <c r="EXM124" s="480" t="s">
        <v>181</v>
      </c>
      <c r="EXN124" s="481" t="s">
        <v>2082</v>
      </c>
      <c r="EXO124" s="481" t="s">
        <v>2083</v>
      </c>
      <c r="EXP124" s="480" t="s">
        <v>2084</v>
      </c>
      <c r="EXQ124" s="482" t="s">
        <v>27</v>
      </c>
      <c r="EXR124" s="483">
        <v>28.15</v>
      </c>
      <c r="EXS124" s="484">
        <v>486.86</v>
      </c>
      <c r="EXT124" s="485">
        <v>456.41</v>
      </c>
      <c r="EXU124" s="480" t="s">
        <v>181</v>
      </c>
      <c r="EXV124" s="481" t="s">
        <v>2082</v>
      </c>
      <c r="EXW124" s="481" t="s">
        <v>2083</v>
      </c>
      <c r="EXX124" s="480" t="s">
        <v>2084</v>
      </c>
      <c r="EXY124" s="482" t="s">
        <v>27</v>
      </c>
      <c r="EXZ124" s="483">
        <v>28.15</v>
      </c>
      <c r="EYA124" s="484">
        <v>486.86</v>
      </c>
      <c r="EYB124" s="485">
        <v>456.41</v>
      </c>
      <c r="EYC124" s="480" t="s">
        <v>181</v>
      </c>
      <c r="EYD124" s="481" t="s">
        <v>2082</v>
      </c>
      <c r="EYE124" s="481" t="s">
        <v>2083</v>
      </c>
      <c r="EYF124" s="480" t="s">
        <v>2084</v>
      </c>
      <c r="EYG124" s="482" t="s">
        <v>27</v>
      </c>
      <c r="EYH124" s="483">
        <v>28.15</v>
      </c>
      <c r="EYI124" s="484">
        <v>486.86</v>
      </c>
      <c r="EYJ124" s="485">
        <v>456.41</v>
      </c>
      <c r="EYK124" s="480" t="s">
        <v>181</v>
      </c>
      <c r="EYL124" s="481" t="s">
        <v>2082</v>
      </c>
      <c r="EYM124" s="481" t="s">
        <v>2083</v>
      </c>
      <c r="EYN124" s="480" t="s">
        <v>2084</v>
      </c>
      <c r="EYO124" s="482" t="s">
        <v>27</v>
      </c>
      <c r="EYP124" s="483">
        <v>28.15</v>
      </c>
      <c r="EYQ124" s="484">
        <v>486.86</v>
      </c>
      <c r="EYR124" s="485">
        <v>456.41</v>
      </c>
      <c r="EYS124" s="480" t="s">
        <v>181</v>
      </c>
      <c r="EYT124" s="481" t="s">
        <v>2082</v>
      </c>
      <c r="EYU124" s="481" t="s">
        <v>2083</v>
      </c>
      <c r="EYV124" s="480" t="s">
        <v>2084</v>
      </c>
      <c r="EYW124" s="482" t="s">
        <v>27</v>
      </c>
      <c r="EYX124" s="483">
        <v>28.15</v>
      </c>
      <c r="EYY124" s="484">
        <v>486.86</v>
      </c>
      <c r="EYZ124" s="485">
        <v>456.41</v>
      </c>
      <c r="EZA124" s="480" t="s">
        <v>181</v>
      </c>
      <c r="EZB124" s="481" t="s">
        <v>2082</v>
      </c>
      <c r="EZC124" s="481" t="s">
        <v>2083</v>
      </c>
      <c r="EZD124" s="480" t="s">
        <v>2084</v>
      </c>
      <c r="EZE124" s="482" t="s">
        <v>27</v>
      </c>
      <c r="EZF124" s="483">
        <v>28.15</v>
      </c>
      <c r="EZG124" s="484">
        <v>486.86</v>
      </c>
      <c r="EZH124" s="485">
        <v>456.41</v>
      </c>
      <c r="EZI124" s="480" t="s">
        <v>181</v>
      </c>
      <c r="EZJ124" s="481" t="s">
        <v>2082</v>
      </c>
      <c r="EZK124" s="481" t="s">
        <v>2083</v>
      </c>
      <c r="EZL124" s="480" t="s">
        <v>2084</v>
      </c>
      <c r="EZM124" s="482" t="s">
        <v>27</v>
      </c>
      <c r="EZN124" s="483">
        <v>28.15</v>
      </c>
      <c r="EZO124" s="484">
        <v>486.86</v>
      </c>
      <c r="EZP124" s="485">
        <v>456.41</v>
      </c>
      <c r="EZQ124" s="480" t="s">
        <v>181</v>
      </c>
      <c r="EZR124" s="481" t="s">
        <v>2082</v>
      </c>
      <c r="EZS124" s="481" t="s">
        <v>2083</v>
      </c>
      <c r="EZT124" s="480" t="s">
        <v>2084</v>
      </c>
      <c r="EZU124" s="482" t="s">
        <v>27</v>
      </c>
      <c r="EZV124" s="483">
        <v>28.15</v>
      </c>
      <c r="EZW124" s="484">
        <v>486.86</v>
      </c>
      <c r="EZX124" s="485">
        <v>456.41</v>
      </c>
      <c r="EZY124" s="480" t="s">
        <v>181</v>
      </c>
      <c r="EZZ124" s="481" t="s">
        <v>2082</v>
      </c>
      <c r="FAA124" s="481" t="s">
        <v>2083</v>
      </c>
      <c r="FAB124" s="480" t="s">
        <v>2084</v>
      </c>
      <c r="FAC124" s="482" t="s">
        <v>27</v>
      </c>
      <c r="FAD124" s="483">
        <v>28.15</v>
      </c>
      <c r="FAE124" s="484">
        <v>486.86</v>
      </c>
      <c r="FAF124" s="485">
        <v>456.41</v>
      </c>
      <c r="FAG124" s="480" t="s">
        <v>181</v>
      </c>
      <c r="FAH124" s="481" t="s">
        <v>2082</v>
      </c>
      <c r="FAI124" s="481" t="s">
        <v>2083</v>
      </c>
      <c r="FAJ124" s="480" t="s">
        <v>2084</v>
      </c>
      <c r="FAK124" s="482" t="s">
        <v>27</v>
      </c>
      <c r="FAL124" s="483">
        <v>28.15</v>
      </c>
      <c r="FAM124" s="484">
        <v>486.86</v>
      </c>
      <c r="FAN124" s="485">
        <v>456.41</v>
      </c>
      <c r="FAO124" s="480" t="s">
        <v>181</v>
      </c>
      <c r="FAP124" s="481" t="s">
        <v>2082</v>
      </c>
      <c r="FAQ124" s="481" t="s">
        <v>2083</v>
      </c>
      <c r="FAR124" s="480" t="s">
        <v>2084</v>
      </c>
      <c r="FAS124" s="482" t="s">
        <v>27</v>
      </c>
      <c r="FAT124" s="483">
        <v>28.15</v>
      </c>
      <c r="FAU124" s="484">
        <v>486.86</v>
      </c>
      <c r="FAV124" s="485">
        <v>456.41</v>
      </c>
      <c r="FAW124" s="480" t="s">
        <v>181</v>
      </c>
      <c r="FAX124" s="481" t="s">
        <v>2082</v>
      </c>
      <c r="FAY124" s="481" t="s">
        <v>2083</v>
      </c>
      <c r="FAZ124" s="480" t="s">
        <v>2084</v>
      </c>
      <c r="FBA124" s="482" t="s">
        <v>27</v>
      </c>
      <c r="FBB124" s="483">
        <v>28.15</v>
      </c>
      <c r="FBC124" s="484">
        <v>486.86</v>
      </c>
      <c r="FBD124" s="485">
        <v>456.41</v>
      </c>
      <c r="FBE124" s="480" t="s">
        <v>181</v>
      </c>
      <c r="FBF124" s="481" t="s">
        <v>2082</v>
      </c>
      <c r="FBG124" s="481" t="s">
        <v>2083</v>
      </c>
      <c r="FBH124" s="480" t="s">
        <v>2084</v>
      </c>
      <c r="FBI124" s="482" t="s">
        <v>27</v>
      </c>
      <c r="FBJ124" s="483">
        <v>28.15</v>
      </c>
      <c r="FBK124" s="484">
        <v>486.86</v>
      </c>
      <c r="FBL124" s="485">
        <v>456.41</v>
      </c>
      <c r="FBM124" s="480" t="s">
        <v>181</v>
      </c>
      <c r="FBN124" s="481" t="s">
        <v>2082</v>
      </c>
      <c r="FBO124" s="481" t="s">
        <v>2083</v>
      </c>
      <c r="FBP124" s="480" t="s">
        <v>2084</v>
      </c>
      <c r="FBQ124" s="482" t="s">
        <v>27</v>
      </c>
      <c r="FBR124" s="483">
        <v>28.15</v>
      </c>
      <c r="FBS124" s="484">
        <v>486.86</v>
      </c>
      <c r="FBT124" s="485">
        <v>456.41</v>
      </c>
      <c r="FBU124" s="480" t="s">
        <v>181</v>
      </c>
      <c r="FBV124" s="481" t="s">
        <v>2082</v>
      </c>
      <c r="FBW124" s="481" t="s">
        <v>2083</v>
      </c>
      <c r="FBX124" s="480" t="s">
        <v>2084</v>
      </c>
      <c r="FBY124" s="482" t="s">
        <v>27</v>
      </c>
      <c r="FBZ124" s="483">
        <v>28.15</v>
      </c>
      <c r="FCA124" s="484">
        <v>486.86</v>
      </c>
      <c r="FCB124" s="485">
        <v>456.41</v>
      </c>
      <c r="FCC124" s="480" t="s">
        <v>181</v>
      </c>
      <c r="FCD124" s="481" t="s">
        <v>2082</v>
      </c>
      <c r="FCE124" s="481" t="s">
        <v>2083</v>
      </c>
      <c r="FCF124" s="480" t="s">
        <v>2084</v>
      </c>
      <c r="FCG124" s="482" t="s">
        <v>27</v>
      </c>
      <c r="FCH124" s="483">
        <v>28.15</v>
      </c>
      <c r="FCI124" s="484">
        <v>486.86</v>
      </c>
      <c r="FCJ124" s="485">
        <v>456.41</v>
      </c>
      <c r="FCK124" s="480" t="s">
        <v>181</v>
      </c>
      <c r="FCL124" s="481" t="s">
        <v>2082</v>
      </c>
      <c r="FCM124" s="481" t="s">
        <v>2083</v>
      </c>
      <c r="FCN124" s="480" t="s">
        <v>2084</v>
      </c>
      <c r="FCO124" s="482" t="s">
        <v>27</v>
      </c>
      <c r="FCP124" s="483">
        <v>28.15</v>
      </c>
      <c r="FCQ124" s="484">
        <v>486.86</v>
      </c>
      <c r="FCR124" s="485">
        <v>456.41</v>
      </c>
      <c r="FCS124" s="480" t="s">
        <v>181</v>
      </c>
      <c r="FCT124" s="481" t="s">
        <v>2082</v>
      </c>
      <c r="FCU124" s="481" t="s">
        <v>2083</v>
      </c>
      <c r="FCV124" s="480" t="s">
        <v>2084</v>
      </c>
      <c r="FCW124" s="482" t="s">
        <v>27</v>
      </c>
      <c r="FCX124" s="483">
        <v>28.15</v>
      </c>
      <c r="FCY124" s="484">
        <v>486.86</v>
      </c>
      <c r="FCZ124" s="485">
        <v>456.41</v>
      </c>
      <c r="FDA124" s="480" t="s">
        <v>181</v>
      </c>
      <c r="FDB124" s="481" t="s">
        <v>2082</v>
      </c>
      <c r="FDC124" s="481" t="s">
        <v>2083</v>
      </c>
      <c r="FDD124" s="480" t="s">
        <v>2084</v>
      </c>
      <c r="FDE124" s="482" t="s">
        <v>27</v>
      </c>
      <c r="FDF124" s="483">
        <v>28.15</v>
      </c>
      <c r="FDG124" s="484">
        <v>486.86</v>
      </c>
      <c r="FDH124" s="485">
        <v>456.41</v>
      </c>
      <c r="FDI124" s="480" t="s">
        <v>181</v>
      </c>
      <c r="FDJ124" s="481" t="s">
        <v>2082</v>
      </c>
      <c r="FDK124" s="481" t="s">
        <v>2083</v>
      </c>
      <c r="FDL124" s="480" t="s">
        <v>2084</v>
      </c>
      <c r="FDM124" s="482" t="s">
        <v>27</v>
      </c>
      <c r="FDN124" s="483">
        <v>28.15</v>
      </c>
      <c r="FDO124" s="484">
        <v>486.86</v>
      </c>
      <c r="FDP124" s="485">
        <v>456.41</v>
      </c>
      <c r="FDQ124" s="480" t="s">
        <v>181</v>
      </c>
      <c r="FDR124" s="481" t="s">
        <v>2082</v>
      </c>
      <c r="FDS124" s="481" t="s">
        <v>2083</v>
      </c>
      <c r="FDT124" s="480" t="s">
        <v>2084</v>
      </c>
      <c r="FDU124" s="482" t="s">
        <v>27</v>
      </c>
      <c r="FDV124" s="483">
        <v>28.15</v>
      </c>
      <c r="FDW124" s="484">
        <v>486.86</v>
      </c>
      <c r="FDX124" s="485">
        <v>456.41</v>
      </c>
      <c r="FDY124" s="480" t="s">
        <v>181</v>
      </c>
      <c r="FDZ124" s="481" t="s">
        <v>2082</v>
      </c>
      <c r="FEA124" s="481" t="s">
        <v>2083</v>
      </c>
      <c r="FEB124" s="480" t="s">
        <v>2084</v>
      </c>
      <c r="FEC124" s="482" t="s">
        <v>27</v>
      </c>
      <c r="FED124" s="483">
        <v>28.15</v>
      </c>
      <c r="FEE124" s="484">
        <v>486.86</v>
      </c>
      <c r="FEF124" s="485">
        <v>456.41</v>
      </c>
      <c r="FEG124" s="480" t="s">
        <v>181</v>
      </c>
      <c r="FEH124" s="481" t="s">
        <v>2082</v>
      </c>
      <c r="FEI124" s="481" t="s">
        <v>2083</v>
      </c>
      <c r="FEJ124" s="480" t="s">
        <v>2084</v>
      </c>
      <c r="FEK124" s="482" t="s">
        <v>27</v>
      </c>
      <c r="FEL124" s="483">
        <v>28.15</v>
      </c>
      <c r="FEM124" s="484">
        <v>486.86</v>
      </c>
      <c r="FEN124" s="485">
        <v>456.41</v>
      </c>
      <c r="FEO124" s="480" t="s">
        <v>181</v>
      </c>
      <c r="FEP124" s="481" t="s">
        <v>2082</v>
      </c>
      <c r="FEQ124" s="481" t="s">
        <v>2083</v>
      </c>
      <c r="FER124" s="480" t="s">
        <v>2084</v>
      </c>
      <c r="FES124" s="482" t="s">
        <v>27</v>
      </c>
      <c r="FET124" s="483">
        <v>28.15</v>
      </c>
      <c r="FEU124" s="484">
        <v>486.86</v>
      </c>
      <c r="FEV124" s="485">
        <v>456.41</v>
      </c>
      <c r="FEW124" s="480" t="s">
        <v>181</v>
      </c>
      <c r="FEX124" s="481" t="s">
        <v>2082</v>
      </c>
      <c r="FEY124" s="481" t="s">
        <v>2083</v>
      </c>
      <c r="FEZ124" s="480" t="s">
        <v>2084</v>
      </c>
      <c r="FFA124" s="482" t="s">
        <v>27</v>
      </c>
      <c r="FFB124" s="483">
        <v>28.15</v>
      </c>
      <c r="FFC124" s="484">
        <v>486.86</v>
      </c>
      <c r="FFD124" s="485">
        <v>456.41</v>
      </c>
      <c r="FFE124" s="480" t="s">
        <v>181</v>
      </c>
      <c r="FFF124" s="481" t="s">
        <v>2082</v>
      </c>
      <c r="FFG124" s="481" t="s">
        <v>2083</v>
      </c>
      <c r="FFH124" s="480" t="s">
        <v>2084</v>
      </c>
      <c r="FFI124" s="482" t="s">
        <v>27</v>
      </c>
      <c r="FFJ124" s="483">
        <v>28.15</v>
      </c>
      <c r="FFK124" s="484">
        <v>486.86</v>
      </c>
      <c r="FFL124" s="485">
        <v>456.41</v>
      </c>
      <c r="FFM124" s="480" t="s">
        <v>181</v>
      </c>
      <c r="FFN124" s="481" t="s">
        <v>2082</v>
      </c>
      <c r="FFO124" s="481" t="s">
        <v>2083</v>
      </c>
      <c r="FFP124" s="480" t="s">
        <v>2084</v>
      </c>
      <c r="FFQ124" s="482" t="s">
        <v>27</v>
      </c>
      <c r="FFR124" s="483">
        <v>28.15</v>
      </c>
      <c r="FFS124" s="484">
        <v>486.86</v>
      </c>
      <c r="FFT124" s="485">
        <v>456.41</v>
      </c>
      <c r="FFU124" s="480" t="s">
        <v>181</v>
      </c>
      <c r="FFV124" s="481" t="s">
        <v>2082</v>
      </c>
      <c r="FFW124" s="481" t="s">
        <v>2083</v>
      </c>
      <c r="FFX124" s="480" t="s">
        <v>2084</v>
      </c>
      <c r="FFY124" s="482" t="s">
        <v>27</v>
      </c>
      <c r="FFZ124" s="483">
        <v>28.15</v>
      </c>
      <c r="FGA124" s="484">
        <v>486.86</v>
      </c>
      <c r="FGB124" s="485">
        <v>456.41</v>
      </c>
      <c r="FGC124" s="480" t="s">
        <v>181</v>
      </c>
      <c r="FGD124" s="481" t="s">
        <v>2082</v>
      </c>
      <c r="FGE124" s="481" t="s">
        <v>2083</v>
      </c>
      <c r="FGF124" s="480" t="s">
        <v>2084</v>
      </c>
      <c r="FGG124" s="482" t="s">
        <v>27</v>
      </c>
      <c r="FGH124" s="483">
        <v>28.15</v>
      </c>
      <c r="FGI124" s="484">
        <v>486.86</v>
      </c>
      <c r="FGJ124" s="485">
        <v>456.41</v>
      </c>
      <c r="FGK124" s="480" t="s">
        <v>181</v>
      </c>
      <c r="FGL124" s="481" t="s">
        <v>2082</v>
      </c>
      <c r="FGM124" s="481" t="s">
        <v>2083</v>
      </c>
      <c r="FGN124" s="480" t="s">
        <v>2084</v>
      </c>
      <c r="FGO124" s="482" t="s">
        <v>27</v>
      </c>
      <c r="FGP124" s="483">
        <v>28.15</v>
      </c>
      <c r="FGQ124" s="484">
        <v>486.86</v>
      </c>
      <c r="FGR124" s="485">
        <v>456.41</v>
      </c>
      <c r="FGS124" s="480" t="s">
        <v>181</v>
      </c>
      <c r="FGT124" s="481" t="s">
        <v>2082</v>
      </c>
      <c r="FGU124" s="481" t="s">
        <v>2083</v>
      </c>
      <c r="FGV124" s="480" t="s">
        <v>2084</v>
      </c>
      <c r="FGW124" s="482" t="s">
        <v>27</v>
      </c>
      <c r="FGX124" s="483">
        <v>28.15</v>
      </c>
      <c r="FGY124" s="484">
        <v>486.86</v>
      </c>
      <c r="FGZ124" s="485">
        <v>456.41</v>
      </c>
      <c r="FHA124" s="480" t="s">
        <v>181</v>
      </c>
      <c r="FHB124" s="481" t="s">
        <v>2082</v>
      </c>
      <c r="FHC124" s="481" t="s">
        <v>2083</v>
      </c>
      <c r="FHD124" s="480" t="s">
        <v>2084</v>
      </c>
      <c r="FHE124" s="482" t="s">
        <v>27</v>
      </c>
      <c r="FHF124" s="483">
        <v>28.15</v>
      </c>
      <c r="FHG124" s="484">
        <v>486.86</v>
      </c>
      <c r="FHH124" s="485">
        <v>456.41</v>
      </c>
      <c r="FHI124" s="480" t="s">
        <v>181</v>
      </c>
      <c r="FHJ124" s="481" t="s">
        <v>2082</v>
      </c>
      <c r="FHK124" s="481" t="s">
        <v>2083</v>
      </c>
      <c r="FHL124" s="480" t="s">
        <v>2084</v>
      </c>
      <c r="FHM124" s="482" t="s">
        <v>27</v>
      </c>
      <c r="FHN124" s="483">
        <v>28.15</v>
      </c>
      <c r="FHO124" s="484">
        <v>486.86</v>
      </c>
      <c r="FHP124" s="485">
        <v>456.41</v>
      </c>
      <c r="FHQ124" s="480" t="s">
        <v>181</v>
      </c>
      <c r="FHR124" s="481" t="s">
        <v>2082</v>
      </c>
      <c r="FHS124" s="481" t="s">
        <v>2083</v>
      </c>
      <c r="FHT124" s="480" t="s">
        <v>2084</v>
      </c>
      <c r="FHU124" s="482" t="s">
        <v>27</v>
      </c>
      <c r="FHV124" s="483">
        <v>28.15</v>
      </c>
      <c r="FHW124" s="484">
        <v>486.86</v>
      </c>
      <c r="FHX124" s="485">
        <v>456.41</v>
      </c>
      <c r="FHY124" s="480" t="s">
        <v>181</v>
      </c>
      <c r="FHZ124" s="481" t="s">
        <v>2082</v>
      </c>
      <c r="FIA124" s="481" t="s">
        <v>2083</v>
      </c>
      <c r="FIB124" s="480" t="s">
        <v>2084</v>
      </c>
      <c r="FIC124" s="482" t="s">
        <v>27</v>
      </c>
      <c r="FID124" s="483">
        <v>28.15</v>
      </c>
      <c r="FIE124" s="484">
        <v>486.86</v>
      </c>
      <c r="FIF124" s="485">
        <v>456.41</v>
      </c>
      <c r="FIG124" s="480" t="s">
        <v>181</v>
      </c>
      <c r="FIH124" s="481" t="s">
        <v>2082</v>
      </c>
      <c r="FII124" s="481" t="s">
        <v>2083</v>
      </c>
      <c r="FIJ124" s="480" t="s">
        <v>2084</v>
      </c>
      <c r="FIK124" s="482" t="s">
        <v>27</v>
      </c>
      <c r="FIL124" s="483">
        <v>28.15</v>
      </c>
      <c r="FIM124" s="484">
        <v>486.86</v>
      </c>
      <c r="FIN124" s="485">
        <v>456.41</v>
      </c>
      <c r="FIO124" s="480" t="s">
        <v>181</v>
      </c>
      <c r="FIP124" s="481" t="s">
        <v>2082</v>
      </c>
      <c r="FIQ124" s="481" t="s">
        <v>2083</v>
      </c>
      <c r="FIR124" s="480" t="s">
        <v>2084</v>
      </c>
      <c r="FIS124" s="482" t="s">
        <v>27</v>
      </c>
      <c r="FIT124" s="483">
        <v>28.15</v>
      </c>
      <c r="FIU124" s="484">
        <v>486.86</v>
      </c>
      <c r="FIV124" s="485">
        <v>456.41</v>
      </c>
      <c r="FIW124" s="480" t="s">
        <v>181</v>
      </c>
      <c r="FIX124" s="481" t="s">
        <v>2082</v>
      </c>
      <c r="FIY124" s="481" t="s">
        <v>2083</v>
      </c>
      <c r="FIZ124" s="480" t="s">
        <v>2084</v>
      </c>
      <c r="FJA124" s="482" t="s">
        <v>27</v>
      </c>
      <c r="FJB124" s="483">
        <v>28.15</v>
      </c>
      <c r="FJC124" s="484">
        <v>486.86</v>
      </c>
      <c r="FJD124" s="485">
        <v>456.41</v>
      </c>
      <c r="FJE124" s="480" t="s">
        <v>181</v>
      </c>
      <c r="FJF124" s="481" t="s">
        <v>2082</v>
      </c>
      <c r="FJG124" s="481" t="s">
        <v>2083</v>
      </c>
      <c r="FJH124" s="480" t="s">
        <v>2084</v>
      </c>
      <c r="FJI124" s="482" t="s">
        <v>27</v>
      </c>
      <c r="FJJ124" s="483">
        <v>28.15</v>
      </c>
      <c r="FJK124" s="484">
        <v>486.86</v>
      </c>
      <c r="FJL124" s="485">
        <v>456.41</v>
      </c>
      <c r="FJM124" s="480" t="s">
        <v>181</v>
      </c>
      <c r="FJN124" s="481" t="s">
        <v>2082</v>
      </c>
      <c r="FJO124" s="481" t="s">
        <v>2083</v>
      </c>
      <c r="FJP124" s="480" t="s">
        <v>2084</v>
      </c>
      <c r="FJQ124" s="482" t="s">
        <v>27</v>
      </c>
      <c r="FJR124" s="483">
        <v>28.15</v>
      </c>
      <c r="FJS124" s="484">
        <v>486.86</v>
      </c>
      <c r="FJT124" s="485">
        <v>456.41</v>
      </c>
      <c r="FJU124" s="480" t="s">
        <v>181</v>
      </c>
      <c r="FJV124" s="481" t="s">
        <v>2082</v>
      </c>
      <c r="FJW124" s="481" t="s">
        <v>2083</v>
      </c>
      <c r="FJX124" s="480" t="s">
        <v>2084</v>
      </c>
      <c r="FJY124" s="482" t="s">
        <v>27</v>
      </c>
      <c r="FJZ124" s="483">
        <v>28.15</v>
      </c>
      <c r="FKA124" s="484">
        <v>486.86</v>
      </c>
      <c r="FKB124" s="485">
        <v>456.41</v>
      </c>
      <c r="FKC124" s="480" t="s">
        <v>181</v>
      </c>
      <c r="FKD124" s="481" t="s">
        <v>2082</v>
      </c>
      <c r="FKE124" s="481" t="s">
        <v>2083</v>
      </c>
      <c r="FKF124" s="480" t="s">
        <v>2084</v>
      </c>
      <c r="FKG124" s="482" t="s">
        <v>27</v>
      </c>
      <c r="FKH124" s="483">
        <v>28.15</v>
      </c>
      <c r="FKI124" s="484">
        <v>486.86</v>
      </c>
      <c r="FKJ124" s="485">
        <v>456.41</v>
      </c>
      <c r="FKK124" s="480" t="s">
        <v>181</v>
      </c>
      <c r="FKL124" s="481" t="s">
        <v>2082</v>
      </c>
      <c r="FKM124" s="481" t="s">
        <v>2083</v>
      </c>
      <c r="FKN124" s="480" t="s">
        <v>2084</v>
      </c>
      <c r="FKO124" s="482" t="s">
        <v>27</v>
      </c>
      <c r="FKP124" s="483">
        <v>28.15</v>
      </c>
      <c r="FKQ124" s="484">
        <v>486.86</v>
      </c>
      <c r="FKR124" s="485">
        <v>456.41</v>
      </c>
      <c r="FKS124" s="480" t="s">
        <v>181</v>
      </c>
      <c r="FKT124" s="481" t="s">
        <v>2082</v>
      </c>
      <c r="FKU124" s="481" t="s">
        <v>2083</v>
      </c>
      <c r="FKV124" s="480" t="s">
        <v>2084</v>
      </c>
      <c r="FKW124" s="482" t="s">
        <v>27</v>
      </c>
      <c r="FKX124" s="483">
        <v>28.15</v>
      </c>
      <c r="FKY124" s="484">
        <v>486.86</v>
      </c>
      <c r="FKZ124" s="485">
        <v>456.41</v>
      </c>
      <c r="FLA124" s="480" t="s">
        <v>181</v>
      </c>
      <c r="FLB124" s="481" t="s">
        <v>2082</v>
      </c>
      <c r="FLC124" s="481" t="s">
        <v>2083</v>
      </c>
      <c r="FLD124" s="480" t="s">
        <v>2084</v>
      </c>
      <c r="FLE124" s="482" t="s">
        <v>27</v>
      </c>
      <c r="FLF124" s="483">
        <v>28.15</v>
      </c>
      <c r="FLG124" s="484">
        <v>486.86</v>
      </c>
      <c r="FLH124" s="485">
        <v>456.41</v>
      </c>
      <c r="FLI124" s="480" t="s">
        <v>181</v>
      </c>
      <c r="FLJ124" s="481" t="s">
        <v>2082</v>
      </c>
      <c r="FLK124" s="481" t="s">
        <v>2083</v>
      </c>
      <c r="FLL124" s="480" t="s">
        <v>2084</v>
      </c>
      <c r="FLM124" s="482" t="s">
        <v>27</v>
      </c>
      <c r="FLN124" s="483">
        <v>28.15</v>
      </c>
      <c r="FLO124" s="484">
        <v>486.86</v>
      </c>
      <c r="FLP124" s="485">
        <v>456.41</v>
      </c>
      <c r="FLQ124" s="480" t="s">
        <v>181</v>
      </c>
      <c r="FLR124" s="481" t="s">
        <v>2082</v>
      </c>
      <c r="FLS124" s="481" t="s">
        <v>2083</v>
      </c>
      <c r="FLT124" s="480" t="s">
        <v>2084</v>
      </c>
      <c r="FLU124" s="482" t="s">
        <v>27</v>
      </c>
      <c r="FLV124" s="483">
        <v>28.15</v>
      </c>
      <c r="FLW124" s="484">
        <v>486.86</v>
      </c>
      <c r="FLX124" s="485">
        <v>456.41</v>
      </c>
      <c r="FLY124" s="480" t="s">
        <v>181</v>
      </c>
      <c r="FLZ124" s="481" t="s">
        <v>2082</v>
      </c>
      <c r="FMA124" s="481" t="s">
        <v>2083</v>
      </c>
      <c r="FMB124" s="480" t="s">
        <v>2084</v>
      </c>
      <c r="FMC124" s="482" t="s">
        <v>27</v>
      </c>
      <c r="FMD124" s="483">
        <v>28.15</v>
      </c>
      <c r="FME124" s="484">
        <v>486.86</v>
      </c>
      <c r="FMF124" s="485">
        <v>456.41</v>
      </c>
      <c r="FMG124" s="480" t="s">
        <v>181</v>
      </c>
      <c r="FMH124" s="481" t="s">
        <v>2082</v>
      </c>
      <c r="FMI124" s="481" t="s">
        <v>2083</v>
      </c>
      <c r="FMJ124" s="480" t="s">
        <v>2084</v>
      </c>
      <c r="FMK124" s="482" t="s">
        <v>27</v>
      </c>
      <c r="FML124" s="483">
        <v>28.15</v>
      </c>
      <c r="FMM124" s="484">
        <v>486.86</v>
      </c>
      <c r="FMN124" s="485">
        <v>456.41</v>
      </c>
      <c r="FMO124" s="480" t="s">
        <v>181</v>
      </c>
      <c r="FMP124" s="481" t="s">
        <v>2082</v>
      </c>
      <c r="FMQ124" s="481" t="s">
        <v>2083</v>
      </c>
      <c r="FMR124" s="480" t="s">
        <v>2084</v>
      </c>
      <c r="FMS124" s="482" t="s">
        <v>27</v>
      </c>
      <c r="FMT124" s="483">
        <v>28.15</v>
      </c>
      <c r="FMU124" s="484">
        <v>486.86</v>
      </c>
      <c r="FMV124" s="485">
        <v>456.41</v>
      </c>
      <c r="FMW124" s="480" t="s">
        <v>181</v>
      </c>
      <c r="FMX124" s="481" t="s">
        <v>2082</v>
      </c>
      <c r="FMY124" s="481" t="s">
        <v>2083</v>
      </c>
      <c r="FMZ124" s="480" t="s">
        <v>2084</v>
      </c>
      <c r="FNA124" s="482" t="s">
        <v>27</v>
      </c>
      <c r="FNB124" s="483">
        <v>28.15</v>
      </c>
      <c r="FNC124" s="484">
        <v>486.86</v>
      </c>
      <c r="FND124" s="485">
        <v>456.41</v>
      </c>
      <c r="FNE124" s="480" t="s">
        <v>181</v>
      </c>
      <c r="FNF124" s="481" t="s">
        <v>2082</v>
      </c>
      <c r="FNG124" s="481" t="s">
        <v>2083</v>
      </c>
      <c r="FNH124" s="480" t="s">
        <v>2084</v>
      </c>
      <c r="FNI124" s="482" t="s">
        <v>27</v>
      </c>
      <c r="FNJ124" s="483">
        <v>28.15</v>
      </c>
      <c r="FNK124" s="484">
        <v>486.86</v>
      </c>
      <c r="FNL124" s="485">
        <v>456.41</v>
      </c>
      <c r="FNM124" s="480" t="s">
        <v>181</v>
      </c>
      <c r="FNN124" s="481" t="s">
        <v>2082</v>
      </c>
      <c r="FNO124" s="481" t="s">
        <v>2083</v>
      </c>
      <c r="FNP124" s="480" t="s">
        <v>2084</v>
      </c>
      <c r="FNQ124" s="482" t="s">
        <v>27</v>
      </c>
      <c r="FNR124" s="483">
        <v>28.15</v>
      </c>
      <c r="FNS124" s="484">
        <v>486.86</v>
      </c>
      <c r="FNT124" s="485">
        <v>456.41</v>
      </c>
      <c r="FNU124" s="480" t="s">
        <v>181</v>
      </c>
      <c r="FNV124" s="481" t="s">
        <v>2082</v>
      </c>
      <c r="FNW124" s="481" t="s">
        <v>2083</v>
      </c>
      <c r="FNX124" s="480" t="s">
        <v>2084</v>
      </c>
      <c r="FNY124" s="482" t="s">
        <v>27</v>
      </c>
      <c r="FNZ124" s="483">
        <v>28.15</v>
      </c>
      <c r="FOA124" s="484">
        <v>486.86</v>
      </c>
      <c r="FOB124" s="485">
        <v>456.41</v>
      </c>
      <c r="FOC124" s="480" t="s">
        <v>181</v>
      </c>
      <c r="FOD124" s="481" t="s">
        <v>2082</v>
      </c>
      <c r="FOE124" s="481" t="s">
        <v>2083</v>
      </c>
      <c r="FOF124" s="480" t="s">
        <v>2084</v>
      </c>
      <c r="FOG124" s="482" t="s">
        <v>27</v>
      </c>
      <c r="FOH124" s="483">
        <v>28.15</v>
      </c>
      <c r="FOI124" s="484">
        <v>486.86</v>
      </c>
      <c r="FOJ124" s="485">
        <v>456.41</v>
      </c>
      <c r="FOK124" s="480" t="s">
        <v>181</v>
      </c>
      <c r="FOL124" s="481" t="s">
        <v>2082</v>
      </c>
      <c r="FOM124" s="481" t="s">
        <v>2083</v>
      </c>
      <c r="FON124" s="480" t="s">
        <v>2084</v>
      </c>
      <c r="FOO124" s="482" t="s">
        <v>27</v>
      </c>
      <c r="FOP124" s="483">
        <v>28.15</v>
      </c>
      <c r="FOQ124" s="484">
        <v>486.86</v>
      </c>
      <c r="FOR124" s="485">
        <v>456.41</v>
      </c>
      <c r="FOS124" s="480" t="s">
        <v>181</v>
      </c>
      <c r="FOT124" s="481" t="s">
        <v>2082</v>
      </c>
      <c r="FOU124" s="481" t="s">
        <v>2083</v>
      </c>
      <c r="FOV124" s="480" t="s">
        <v>2084</v>
      </c>
      <c r="FOW124" s="482" t="s">
        <v>27</v>
      </c>
      <c r="FOX124" s="483">
        <v>28.15</v>
      </c>
      <c r="FOY124" s="484">
        <v>486.86</v>
      </c>
      <c r="FOZ124" s="485">
        <v>456.41</v>
      </c>
      <c r="FPA124" s="480" t="s">
        <v>181</v>
      </c>
      <c r="FPB124" s="481" t="s">
        <v>2082</v>
      </c>
      <c r="FPC124" s="481" t="s">
        <v>2083</v>
      </c>
      <c r="FPD124" s="480" t="s">
        <v>2084</v>
      </c>
      <c r="FPE124" s="482" t="s">
        <v>27</v>
      </c>
      <c r="FPF124" s="483">
        <v>28.15</v>
      </c>
      <c r="FPG124" s="484">
        <v>486.86</v>
      </c>
      <c r="FPH124" s="485">
        <v>456.41</v>
      </c>
      <c r="FPI124" s="480" t="s">
        <v>181</v>
      </c>
      <c r="FPJ124" s="481" t="s">
        <v>2082</v>
      </c>
      <c r="FPK124" s="481" t="s">
        <v>2083</v>
      </c>
      <c r="FPL124" s="480" t="s">
        <v>2084</v>
      </c>
      <c r="FPM124" s="482" t="s">
        <v>27</v>
      </c>
      <c r="FPN124" s="483">
        <v>28.15</v>
      </c>
      <c r="FPO124" s="484">
        <v>486.86</v>
      </c>
      <c r="FPP124" s="485">
        <v>456.41</v>
      </c>
      <c r="FPQ124" s="480" t="s">
        <v>181</v>
      </c>
      <c r="FPR124" s="481" t="s">
        <v>2082</v>
      </c>
      <c r="FPS124" s="481" t="s">
        <v>2083</v>
      </c>
      <c r="FPT124" s="480" t="s">
        <v>2084</v>
      </c>
      <c r="FPU124" s="482" t="s">
        <v>27</v>
      </c>
      <c r="FPV124" s="483">
        <v>28.15</v>
      </c>
      <c r="FPW124" s="484">
        <v>486.86</v>
      </c>
      <c r="FPX124" s="485">
        <v>456.41</v>
      </c>
      <c r="FPY124" s="480" t="s">
        <v>181</v>
      </c>
      <c r="FPZ124" s="481" t="s">
        <v>2082</v>
      </c>
      <c r="FQA124" s="481" t="s">
        <v>2083</v>
      </c>
      <c r="FQB124" s="480" t="s">
        <v>2084</v>
      </c>
      <c r="FQC124" s="482" t="s">
        <v>27</v>
      </c>
      <c r="FQD124" s="483">
        <v>28.15</v>
      </c>
      <c r="FQE124" s="484">
        <v>486.86</v>
      </c>
      <c r="FQF124" s="485">
        <v>456.41</v>
      </c>
      <c r="FQG124" s="480" t="s">
        <v>181</v>
      </c>
      <c r="FQH124" s="481" t="s">
        <v>2082</v>
      </c>
      <c r="FQI124" s="481" t="s">
        <v>2083</v>
      </c>
      <c r="FQJ124" s="480" t="s">
        <v>2084</v>
      </c>
      <c r="FQK124" s="482" t="s">
        <v>27</v>
      </c>
      <c r="FQL124" s="483">
        <v>28.15</v>
      </c>
      <c r="FQM124" s="484">
        <v>486.86</v>
      </c>
      <c r="FQN124" s="485">
        <v>456.41</v>
      </c>
      <c r="FQO124" s="480" t="s">
        <v>181</v>
      </c>
      <c r="FQP124" s="481" t="s">
        <v>2082</v>
      </c>
      <c r="FQQ124" s="481" t="s">
        <v>2083</v>
      </c>
      <c r="FQR124" s="480" t="s">
        <v>2084</v>
      </c>
      <c r="FQS124" s="482" t="s">
        <v>27</v>
      </c>
      <c r="FQT124" s="483">
        <v>28.15</v>
      </c>
      <c r="FQU124" s="484">
        <v>486.86</v>
      </c>
      <c r="FQV124" s="485">
        <v>456.41</v>
      </c>
      <c r="FQW124" s="480" t="s">
        <v>181</v>
      </c>
      <c r="FQX124" s="481" t="s">
        <v>2082</v>
      </c>
      <c r="FQY124" s="481" t="s">
        <v>2083</v>
      </c>
      <c r="FQZ124" s="480" t="s">
        <v>2084</v>
      </c>
      <c r="FRA124" s="482" t="s">
        <v>27</v>
      </c>
      <c r="FRB124" s="483">
        <v>28.15</v>
      </c>
      <c r="FRC124" s="484">
        <v>486.86</v>
      </c>
      <c r="FRD124" s="485">
        <v>456.41</v>
      </c>
      <c r="FRE124" s="480" t="s">
        <v>181</v>
      </c>
      <c r="FRF124" s="481" t="s">
        <v>2082</v>
      </c>
      <c r="FRG124" s="481" t="s">
        <v>2083</v>
      </c>
      <c r="FRH124" s="480" t="s">
        <v>2084</v>
      </c>
      <c r="FRI124" s="482" t="s">
        <v>27</v>
      </c>
      <c r="FRJ124" s="483">
        <v>28.15</v>
      </c>
      <c r="FRK124" s="484">
        <v>486.86</v>
      </c>
      <c r="FRL124" s="485">
        <v>456.41</v>
      </c>
      <c r="FRM124" s="480" t="s">
        <v>181</v>
      </c>
      <c r="FRN124" s="481" t="s">
        <v>2082</v>
      </c>
      <c r="FRO124" s="481" t="s">
        <v>2083</v>
      </c>
      <c r="FRP124" s="480" t="s">
        <v>2084</v>
      </c>
      <c r="FRQ124" s="482" t="s">
        <v>27</v>
      </c>
      <c r="FRR124" s="483">
        <v>28.15</v>
      </c>
      <c r="FRS124" s="484">
        <v>486.86</v>
      </c>
      <c r="FRT124" s="485">
        <v>456.41</v>
      </c>
      <c r="FRU124" s="480" t="s">
        <v>181</v>
      </c>
      <c r="FRV124" s="481" t="s">
        <v>2082</v>
      </c>
      <c r="FRW124" s="481" t="s">
        <v>2083</v>
      </c>
      <c r="FRX124" s="480" t="s">
        <v>2084</v>
      </c>
      <c r="FRY124" s="482" t="s">
        <v>27</v>
      </c>
      <c r="FRZ124" s="483">
        <v>28.15</v>
      </c>
      <c r="FSA124" s="484">
        <v>486.86</v>
      </c>
      <c r="FSB124" s="485">
        <v>456.41</v>
      </c>
      <c r="FSC124" s="480" t="s">
        <v>181</v>
      </c>
      <c r="FSD124" s="481" t="s">
        <v>2082</v>
      </c>
      <c r="FSE124" s="481" t="s">
        <v>2083</v>
      </c>
      <c r="FSF124" s="480" t="s">
        <v>2084</v>
      </c>
      <c r="FSG124" s="482" t="s">
        <v>27</v>
      </c>
      <c r="FSH124" s="483">
        <v>28.15</v>
      </c>
      <c r="FSI124" s="484">
        <v>486.86</v>
      </c>
      <c r="FSJ124" s="485">
        <v>456.41</v>
      </c>
      <c r="FSK124" s="480" t="s">
        <v>181</v>
      </c>
      <c r="FSL124" s="481" t="s">
        <v>2082</v>
      </c>
      <c r="FSM124" s="481" t="s">
        <v>2083</v>
      </c>
      <c r="FSN124" s="480" t="s">
        <v>2084</v>
      </c>
      <c r="FSO124" s="482" t="s">
        <v>27</v>
      </c>
      <c r="FSP124" s="483">
        <v>28.15</v>
      </c>
      <c r="FSQ124" s="484">
        <v>486.86</v>
      </c>
      <c r="FSR124" s="485">
        <v>456.41</v>
      </c>
      <c r="FSS124" s="480" t="s">
        <v>181</v>
      </c>
      <c r="FST124" s="481" t="s">
        <v>2082</v>
      </c>
      <c r="FSU124" s="481" t="s">
        <v>2083</v>
      </c>
      <c r="FSV124" s="480" t="s">
        <v>2084</v>
      </c>
      <c r="FSW124" s="482" t="s">
        <v>27</v>
      </c>
      <c r="FSX124" s="483">
        <v>28.15</v>
      </c>
      <c r="FSY124" s="484">
        <v>486.86</v>
      </c>
      <c r="FSZ124" s="485">
        <v>456.41</v>
      </c>
      <c r="FTA124" s="480" t="s">
        <v>181</v>
      </c>
      <c r="FTB124" s="481" t="s">
        <v>2082</v>
      </c>
      <c r="FTC124" s="481" t="s">
        <v>2083</v>
      </c>
      <c r="FTD124" s="480" t="s">
        <v>2084</v>
      </c>
      <c r="FTE124" s="482" t="s">
        <v>27</v>
      </c>
      <c r="FTF124" s="483">
        <v>28.15</v>
      </c>
      <c r="FTG124" s="484">
        <v>486.86</v>
      </c>
      <c r="FTH124" s="485">
        <v>456.41</v>
      </c>
      <c r="FTI124" s="480" t="s">
        <v>181</v>
      </c>
      <c r="FTJ124" s="481" t="s">
        <v>2082</v>
      </c>
      <c r="FTK124" s="481" t="s">
        <v>2083</v>
      </c>
      <c r="FTL124" s="480" t="s">
        <v>2084</v>
      </c>
      <c r="FTM124" s="482" t="s">
        <v>27</v>
      </c>
      <c r="FTN124" s="483">
        <v>28.15</v>
      </c>
      <c r="FTO124" s="484">
        <v>486.86</v>
      </c>
      <c r="FTP124" s="485">
        <v>456.41</v>
      </c>
      <c r="FTQ124" s="480" t="s">
        <v>181</v>
      </c>
      <c r="FTR124" s="481" t="s">
        <v>2082</v>
      </c>
      <c r="FTS124" s="481" t="s">
        <v>2083</v>
      </c>
      <c r="FTT124" s="480" t="s">
        <v>2084</v>
      </c>
      <c r="FTU124" s="482" t="s">
        <v>27</v>
      </c>
      <c r="FTV124" s="483">
        <v>28.15</v>
      </c>
      <c r="FTW124" s="484">
        <v>486.86</v>
      </c>
      <c r="FTX124" s="485">
        <v>456.41</v>
      </c>
      <c r="FTY124" s="480" t="s">
        <v>181</v>
      </c>
      <c r="FTZ124" s="481" t="s">
        <v>2082</v>
      </c>
      <c r="FUA124" s="481" t="s">
        <v>2083</v>
      </c>
      <c r="FUB124" s="480" t="s">
        <v>2084</v>
      </c>
      <c r="FUC124" s="482" t="s">
        <v>27</v>
      </c>
      <c r="FUD124" s="483">
        <v>28.15</v>
      </c>
      <c r="FUE124" s="484">
        <v>486.86</v>
      </c>
      <c r="FUF124" s="485">
        <v>456.41</v>
      </c>
      <c r="FUG124" s="480" t="s">
        <v>181</v>
      </c>
      <c r="FUH124" s="481" t="s">
        <v>2082</v>
      </c>
      <c r="FUI124" s="481" t="s">
        <v>2083</v>
      </c>
      <c r="FUJ124" s="480" t="s">
        <v>2084</v>
      </c>
      <c r="FUK124" s="482" t="s">
        <v>27</v>
      </c>
      <c r="FUL124" s="483">
        <v>28.15</v>
      </c>
      <c r="FUM124" s="484">
        <v>486.86</v>
      </c>
      <c r="FUN124" s="485">
        <v>456.41</v>
      </c>
      <c r="FUO124" s="480" t="s">
        <v>181</v>
      </c>
      <c r="FUP124" s="481" t="s">
        <v>2082</v>
      </c>
      <c r="FUQ124" s="481" t="s">
        <v>2083</v>
      </c>
      <c r="FUR124" s="480" t="s">
        <v>2084</v>
      </c>
      <c r="FUS124" s="482" t="s">
        <v>27</v>
      </c>
      <c r="FUT124" s="483">
        <v>28.15</v>
      </c>
      <c r="FUU124" s="484">
        <v>486.86</v>
      </c>
      <c r="FUV124" s="485">
        <v>456.41</v>
      </c>
      <c r="FUW124" s="480" t="s">
        <v>181</v>
      </c>
      <c r="FUX124" s="481" t="s">
        <v>2082</v>
      </c>
      <c r="FUY124" s="481" t="s">
        <v>2083</v>
      </c>
      <c r="FUZ124" s="480" t="s">
        <v>2084</v>
      </c>
      <c r="FVA124" s="482" t="s">
        <v>27</v>
      </c>
      <c r="FVB124" s="483">
        <v>28.15</v>
      </c>
      <c r="FVC124" s="484">
        <v>486.86</v>
      </c>
      <c r="FVD124" s="485">
        <v>456.41</v>
      </c>
      <c r="FVE124" s="480" t="s">
        <v>181</v>
      </c>
      <c r="FVF124" s="481" t="s">
        <v>2082</v>
      </c>
      <c r="FVG124" s="481" t="s">
        <v>2083</v>
      </c>
      <c r="FVH124" s="480" t="s">
        <v>2084</v>
      </c>
      <c r="FVI124" s="482" t="s">
        <v>27</v>
      </c>
      <c r="FVJ124" s="483">
        <v>28.15</v>
      </c>
      <c r="FVK124" s="484">
        <v>486.86</v>
      </c>
      <c r="FVL124" s="485">
        <v>456.41</v>
      </c>
      <c r="FVM124" s="480" t="s">
        <v>181</v>
      </c>
      <c r="FVN124" s="481" t="s">
        <v>2082</v>
      </c>
      <c r="FVO124" s="481" t="s">
        <v>2083</v>
      </c>
      <c r="FVP124" s="480" t="s">
        <v>2084</v>
      </c>
      <c r="FVQ124" s="482" t="s">
        <v>27</v>
      </c>
      <c r="FVR124" s="483">
        <v>28.15</v>
      </c>
      <c r="FVS124" s="484">
        <v>486.86</v>
      </c>
      <c r="FVT124" s="485">
        <v>456.41</v>
      </c>
      <c r="FVU124" s="480" t="s">
        <v>181</v>
      </c>
      <c r="FVV124" s="481" t="s">
        <v>2082</v>
      </c>
      <c r="FVW124" s="481" t="s">
        <v>2083</v>
      </c>
      <c r="FVX124" s="480" t="s">
        <v>2084</v>
      </c>
      <c r="FVY124" s="482" t="s">
        <v>27</v>
      </c>
      <c r="FVZ124" s="483">
        <v>28.15</v>
      </c>
      <c r="FWA124" s="484">
        <v>486.86</v>
      </c>
      <c r="FWB124" s="485">
        <v>456.41</v>
      </c>
      <c r="FWC124" s="480" t="s">
        <v>181</v>
      </c>
      <c r="FWD124" s="481" t="s">
        <v>2082</v>
      </c>
      <c r="FWE124" s="481" t="s">
        <v>2083</v>
      </c>
      <c r="FWF124" s="480" t="s">
        <v>2084</v>
      </c>
      <c r="FWG124" s="482" t="s">
        <v>27</v>
      </c>
      <c r="FWH124" s="483">
        <v>28.15</v>
      </c>
      <c r="FWI124" s="484">
        <v>486.86</v>
      </c>
      <c r="FWJ124" s="485">
        <v>456.41</v>
      </c>
      <c r="FWK124" s="480" t="s">
        <v>181</v>
      </c>
      <c r="FWL124" s="481" t="s">
        <v>2082</v>
      </c>
      <c r="FWM124" s="481" t="s">
        <v>2083</v>
      </c>
      <c r="FWN124" s="480" t="s">
        <v>2084</v>
      </c>
      <c r="FWO124" s="482" t="s">
        <v>27</v>
      </c>
      <c r="FWP124" s="483">
        <v>28.15</v>
      </c>
      <c r="FWQ124" s="484">
        <v>486.86</v>
      </c>
      <c r="FWR124" s="485">
        <v>456.41</v>
      </c>
      <c r="FWS124" s="480" t="s">
        <v>181</v>
      </c>
      <c r="FWT124" s="481" t="s">
        <v>2082</v>
      </c>
      <c r="FWU124" s="481" t="s">
        <v>2083</v>
      </c>
      <c r="FWV124" s="480" t="s">
        <v>2084</v>
      </c>
      <c r="FWW124" s="482" t="s">
        <v>27</v>
      </c>
      <c r="FWX124" s="483">
        <v>28.15</v>
      </c>
      <c r="FWY124" s="484">
        <v>486.86</v>
      </c>
      <c r="FWZ124" s="485">
        <v>456.41</v>
      </c>
      <c r="FXA124" s="480" t="s">
        <v>181</v>
      </c>
      <c r="FXB124" s="481" t="s">
        <v>2082</v>
      </c>
      <c r="FXC124" s="481" t="s">
        <v>2083</v>
      </c>
      <c r="FXD124" s="480" t="s">
        <v>2084</v>
      </c>
      <c r="FXE124" s="482" t="s">
        <v>27</v>
      </c>
      <c r="FXF124" s="483">
        <v>28.15</v>
      </c>
      <c r="FXG124" s="484">
        <v>486.86</v>
      </c>
      <c r="FXH124" s="485">
        <v>456.41</v>
      </c>
      <c r="FXI124" s="480" t="s">
        <v>181</v>
      </c>
      <c r="FXJ124" s="481" t="s">
        <v>2082</v>
      </c>
      <c r="FXK124" s="481" t="s">
        <v>2083</v>
      </c>
      <c r="FXL124" s="480" t="s">
        <v>2084</v>
      </c>
      <c r="FXM124" s="482" t="s">
        <v>27</v>
      </c>
      <c r="FXN124" s="483">
        <v>28.15</v>
      </c>
      <c r="FXO124" s="484">
        <v>486.86</v>
      </c>
      <c r="FXP124" s="485">
        <v>456.41</v>
      </c>
      <c r="FXQ124" s="480" t="s">
        <v>181</v>
      </c>
      <c r="FXR124" s="481" t="s">
        <v>2082</v>
      </c>
      <c r="FXS124" s="481" t="s">
        <v>2083</v>
      </c>
      <c r="FXT124" s="480" t="s">
        <v>2084</v>
      </c>
      <c r="FXU124" s="482" t="s">
        <v>27</v>
      </c>
      <c r="FXV124" s="483">
        <v>28.15</v>
      </c>
      <c r="FXW124" s="484">
        <v>486.86</v>
      </c>
      <c r="FXX124" s="485">
        <v>456.41</v>
      </c>
      <c r="FXY124" s="480" t="s">
        <v>181</v>
      </c>
      <c r="FXZ124" s="481" t="s">
        <v>2082</v>
      </c>
      <c r="FYA124" s="481" t="s">
        <v>2083</v>
      </c>
      <c r="FYB124" s="480" t="s">
        <v>2084</v>
      </c>
      <c r="FYC124" s="482" t="s">
        <v>27</v>
      </c>
      <c r="FYD124" s="483">
        <v>28.15</v>
      </c>
      <c r="FYE124" s="484">
        <v>486.86</v>
      </c>
      <c r="FYF124" s="485">
        <v>456.41</v>
      </c>
      <c r="FYG124" s="480" t="s">
        <v>181</v>
      </c>
      <c r="FYH124" s="481" t="s">
        <v>2082</v>
      </c>
      <c r="FYI124" s="481" t="s">
        <v>2083</v>
      </c>
      <c r="FYJ124" s="480" t="s">
        <v>2084</v>
      </c>
      <c r="FYK124" s="482" t="s">
        <v>27</v>
      </c>
      <c r="FYL124" s="483">
        <v>28.15</v>
      </c>
      <c r="FYM124" s="484">
        <v>486.86</v>
      </c>
      <c r="FYN124" s="485">
        <v>456.41</v>
      </c>
      <c r="FYO124" s="480" t="s">
        <v>181</v>
      </c>
      <c r="FYP124" s="481" t="s">
        <v>2082</v>
      </c>
      <c r="FYQ124" s="481" t="s">
        <v>2083</v>
      </c>
      <c r="FYR124" s="480" t="s">
        <v>2084</v>
      </c>
      <c r="FYS124" s="482" t="s">
        <v>27</v>
      </c>
      <c r="FYT124" s="483">
        <v>28.15</v>
      </c>
      <c r="FYU124" s="484">
        <v>486.86</v>
      </c>
      <c r="FYV124" s="485">
        <v>456.41</v>
      </c>
      <c r="FYW124" s="480" t="s">
        <v>181</v>
      </c>
      <c r="FYX124" s="481" t="s">
        <v>2082</v>
      </c>
      <c r="FYY124" s="481" t="s">
        <v>2083</v>
      </c>
      <c r="FYZ124" s="480" t="s">
        <v>2084</v>
      </c>
      <c r="FZA124" s="482" t="s">
        <v>27</v>
      </c>
      <c r="FZB124" s="483">
        <v>28.15</v>
      </c>
      <c r="FZC124" s="484">
        <v>486.86</v>
      </c>
      <c r="FZD124" s="485">
        <v>456.41</v>
      </c>
      <c r="FZE124" s="480" t="s">
        <v>181</v>
      </c>
      <c r="FZF124" s="481" t="s">
        <v>2082</v>
      </c>
      <c r="FZG124" s="481" t="s">
        <v>2083</v>
      </c>
      <c r="FZH124" s="480" t="s">
        <v>2084</v>
      </c>
      <c r="FZI124" s="482" t="s">
        <v>27</v>
      </c>
      <c r="FZJ124" s="483">
        <v>28.15</v>
      </c>
      <c r="FZK124" s="484">
        <v>486.86</v>
      </c>
      <c r="FZL124" s="485">
        <v>456.41</v>
      </c>
      <c r="FZM124" s="480" t="s">
        <v>181</v>
      </c>
      <c r="FZN124" s="481" t="s">
        <v>2082</v>
      </c>
      <c r="FZO124" s="481" t="s">
        <v>2083</v>
      </c>
      <c r="FZP124" s="480" t="s">
        <v>2084</v>
      </c>
      <c r="FZQ124" s="482" t="s">
        <v>27</v>
      </c>
      <c r="FZR124" s="483">
        <v>28.15</v>
      </c>
      <c r="FZS124" s="484">
        <v>486.86</v>
      </c>
      <c r="FZT124" s="485">
        <v>456.41</v>
      </c>
      <c r="FZU124" s="480" t="s">
        <v>181</v>
      </c>
      <c r="FZV124" s="481" t="s">
        <v>2082</v>
      </c>
      <c r="FZW124" s="481" t="s">
        <v>2083</v>
      </c>
      <c r="FZX124" s="480" t="s">
        <v>2084</v>
      </c>
      <c r="FZY124" s="482" t="s">
        <v>27</v>
      </c>
      <c r="FZZ124" s="483">
        <v>28.15</v>
      </c>
      <c r="GAA124" s="484">
        <v>486.86</v>
      </c>
      <c r="GAB124" s="485">
        <v>456.41</v>
      </c>
      <c r="GAC124" s="480" t="s">
        <v>181</v>
      </c>
      <c r="GAD124" s="481" t="s">
        <v>2082</v>
      </c>
      <c r="GAE124" s="481" t="s">
        <v>2083</v>
      </c>
      <c r="GAF124" s="480" t="s">
        <v>2084</v>
      </c>
      <c r="GAG124" s="482" t="s">
        <v>27</v>
      </c>
      <c r="GAH124" s="483">
        <v>28.15</v>
      </c>
      <c r="GAI124" s="484">
        <v>486.86</v>
      </c>
      <c r="GAJ124" s="485">
        <v>456.41</v>
      </c>
      <c r="GAK124" s="480" t="s">
        <v>181</v>
      </c>
      <c r="GAL124" s="481" t="s">
        <v>2082</v>
      </c>
      <c r="GAM124" s="481" t="s">
        <v>2083</v>
      </c>
      <c r="GAN124" s="480" t="s">
        <v>2084</v>
      </c>
      <c r="GAO124" s="482" t="s">
        <v>27</v>
      </c>
      <c r="GAP124" s="483">
        <v>28.15</v>
      </c>
      <c r="GAQ124" s="484">
        <v>486.86</v>
      </c>
      <c r="GAR124" s="485">
        <v>456.41</v>
      </c>
      <c r="GAS124" s="480" t="s">
        <v>181</v>
      </c>
      <c r="GAT124" s="481" t="s">
        <v>2082</v>
      </c>
      <c r="GAU124" s="481" t="s">
        <v>2083</v>
      </c>
      <c r="GAV124" s="480" t="s">
        <v>2084</v>
      </c>
      <c r="GAW124" s="482" t="s">
        <v>27</v>
      </c>
      <c r="GAX124" s="483">
        <v>28.15</v>
      </c>
      <c r="GAY124" s="484">
        <v>486.86</v>
      </c>
      <c r="GAZ124" s="485">
        <v>456.41</v>
      </c>
      <c r="GBA124" s="480" t="s">
        <v>181</v>
      </c>
      <c r="GBB124" s="481" t="s">
        <v>2082</v>
      </c>
      <c r="GBC124" s="481" t="s">
        <v>2083</v>
      </c>
      <c r="GBD124" s="480" t="s">
        <v>2084</v>
      </c>
      <c r="GBE124" s="482" t="s">
        <v>27</v>
      </c>
      <c r="GBF124" s="483">
        <v>28.15</v>
      </c>
      <c r="GBG124" s="484">
        <v>486.86</v>
      </c>
      <c r="GBH124" s="485">
        <v>456.41</v>
      </c>
      <c r="GBI124" s="480" t="s">
        <v>181</v>
      </c>
      <c r="GBJ124" s="481" t="s">
        <v>2082</v>
      </c>
      <c r="GBK124" s="481" t="s">
        <v>2083</v>
      </c>
      <c r="GBL124" s="480" t="s">
        <v>2084</v>
      </c>
      <c r="GBM124" s="482" t="s">
        <v>27</v>
      </c>
      <c r="GBN124" s="483">
        <v>28.15</v>
      </c>
      <c r="GBO124" s="484">
        <v>486.86</v>
      </c>
      <c r="GBP124" s="485">
        <v>456.41</v>
      </c>
      <c r="GBQ124" s="480" t="s">
        <v>181</v>
      </c>
      <c r="GBR124" s="481" t="s">
        <v>2082</v>
      </c>
      <c r="GBS124" s="481" t="s">
        <v>2083</v>
      </c>
      <c r="GBT124" s="480" t="s">
        <v>2084</v>
      </c>
      <c r="GBU124" s="482" t="s">
        <v>27</v>
      </c>
      <c r="GBV124" s="483">
        <v>28.15</v>
      </c>
      <c r="GBW124" s="484">
        <v>486.86</v>
      </c>
      <c r="GBX124" s="485">
        <v>456.41</v>
      </c>
      <c r="GBY124" s="480" t="s">
        <v>181</v>
      </c>
      <c r="GBZ124" s="481" t="s">
        <v>2082</v>
      </c>
      <c r="GCA124" s="481" t="s">
        <v>2083</v>
      </c>
      <c r="GCB124" s="480" t="s">
        <v>2084</v>
      </c>
      <c r="GCC124" s="482" t="s">
        <v>27</v>
      </c>
      <c r="GCD124" s="483">
        <v>28.15</v>
      </c>
      <c r="GCE124" s="484">
        <v>486.86</v>
      </c>
      <c r="GCF124" s="485">
        <v>456.41</v>
      </c>
      <c r="GCG124" s="480" t="s">
        <v>181</v>
      </c>
      <c r="GCH124" s="481" t="s">
        <v>2082</v>
      </c>
      <c r="GCI124" s="481" t="s">
        <v>2083</v>
      </c>
      <c r="GCJ124" s="480" t="s">
        <v>2084</v>
      </c>
      <c r="GCK124" s="482" t="s">
        <v>27</v>
      </c>
      <c r="GCL124" s="483">
        <v>28.15</v>
      </c>
      <c r="GCM124" s="484">
        <v>486.86</v>
      </c>
      <c r="GCN124" s="485">
        <v>456.41</v>
      </c>
      <c r="GCO124" s="480" t="s">
        <v>181</v>
      </c>
      <c r="GCP124" s="481" t="s">
        <v>2082</v>
      </c>
      <c r="GCQ124" s="481" t="s">
        <v>2083</v>
      </c>
      <c r="GCR124" s="480" t="s">
        <v>2084</v>
      </c>
      <c r="GCS124" s="482" t="s">
        <v>27</v>
      </c>
      <c r="GCT124" s="483">
        <v>28.15</v>
      </c>
      <c r="GCU124" s="484">
        <v>486.86</v>
      </c>
      <c r="GCV124" s="485">
        <v>456.41</v>
      </c>
      <c r="GCW124" s="480" t="s">
        <v>181</v>
      </c>
      <c r="GCX124" s="481" t="s">
        <v>2082</v>
      </c>
      <c r="GCY124" s="481" t="s">
        <v>2083</v>
      </c>
      <c r="GCZ124" s="480" t="s">
        <v>2084</v>
      </c>
      <c r="GDA124" s="482" t="s">
        <v>27</v>
      </c>
      <c r="GDB124" s="483">
        <v>28.15</v>
      </c>
      <c r="GDC124" s="484">
        <v>486.86</v>
      </c>
      <c r="GDD124" s="485">
        <v>456.41</v>
      </c>
      <c r="GDE124" s="480" t="s">
        <v>181</v>
      </c>
      <c r="GDF124" s="481" t="s">
        <v>2082</v>
      </c>
      <c r="GDG124" s="481" t="s">
        <v>2083</v>
      </c>
      <c r="GDH124" s="480" t="s">
        <v>2084</v>
      </c>
      <c r="GDI124" s="482" t="s">
        <v>27</v>
      </c>
      <c r="GDJ124" s="483">
        <v>28.15</v>
      </c>
      <c r="GDK124" s="484">
        <v>486.86</v>
      </c>
      <c r="GDL124" s="485">
        <v>456.41</v>
      </c>
      <c r="GDM124" s="480" t="s">
        <v>181</v>
      </c>
      <c r="GDN124" s="481" t="s">
        <v>2082</v>
      </c>
      <c r="GDO124" s="481" t="s">
        <v>2083</v>
      </c>
      <c r="GDP124" s="480" t="s">
        <v>2084</v>
      </c>
      <c r="GDQ124" s="482" t="s">
        <v>27</v>
      </c>
      <c r="GDR124" s="483">
        <v>28.15</v>
      </c>
      <c r="GDS124" s="484">
        <v>486.86</v>
      </c>
      <c r="GDT124" s="485">
        <v>456.41</v>
      </c>
      <c r="GDU124" s="480" t="s">
        <v>181</v>
      </c>
      <c r="GDV124" s="481" t="s">
        <v>2082</v>
      </c>
      <c r="GDW124" s="481" t="s">
        <v>2083</v>
      </c>
      <c r="GDX124" s="480" t="s">
        <v>2084</v>
      </c>
      <c r="GDY124" s="482" t="s">
        <v>27</v>
      </c>
      <c r="GDZ124" s="483">
        <v>28.15</v>
      </c>
      <c r="GEA124" s="484">
        <v>486.86</v>
      </c>
      <c r="GEB124" s="485">
        <v>456.41</v>
      </c>
      <c r="GEC124" s="480" t="s">
        <v>181</v>
      </c>
      <c r="GED124" s="481" t="s">
        <v>2082</v>
      </c>
      <c r="GEE124" s="481" t="s">
        <v>2083</v>
      </c>
      <c r="GEF124" s="480" t="s">
        <v>2084</v>
      </c>
      <c r="GEG124" s="482" t="s">
        <v>27</v>
      </c>
      <c r="GEH124" s="483">
        <v>28.15</v>
      </c>
      <c r="GEI124" s="484">
        <v>486.86</v>
      </c>
      <c r="GEJ124" s="485">
        <v>456.41</v>
      </c>
      <c r="GEK124" s="480" t="s">
        <v>181</v>
      </c>
      <c r="GEL124" s="481" t="s">
        <v>2082</v>
      </c>
      <c r="GEM124" s="481" t="s">
        <v>2083</v>
      </c>
      <c r="GEN124" s="480" t="s">
        <v>2084</v>
      </c>
      <c r="GEO124" s="482" t="s">
        <v>27</v>
      </c>
      <c r="GEP124" s="483">
        <v>28.15</v>
      </c>
      <c r="GEQ124" s="484">
        <v>486.86</v>
      </c>
      <c r="GER124" s="485">
        <v>456.41</v>
      </c>
      <c r="GES124" s="480" t="s">
        <v>181</v>
      </c>
      <c r="GET124" s="481" t="s">
        <v>2082</v>
      </c>
      <c r="GEU124" s="481" t="s">
        <v>2083</v>
      </c>
      <c r="GEV124" s="480" t="s">
        <v>2084</v>
      </c>
      <c r="GEW124" s="482" t="s">
        <v>27</v>
      </c>
      <c r="GEX124" s="483">
        <v>28.15</v>
      </c>
      <c r="GEY124" s="484">
        <v>486.86</v>
      </c>
      <c r="GEZ124" s="485">
        <v>456.41</v>
      </c>
      <c r="GFA124" s="480" t="s">
        <v>181</v>
      </c>
      <c r="GFB124" s="481" t="s">
        <v>2082</v>
      </c>
      <c r="GFC124" s="481" t="s">
        <v>2083</v>
      </c>
      <c r="GFD124" s="480" t="s">
        <v>2084</v>
      </c>
      <c r="GFE124" s="482" t="s">
        <v>27</v>
      </c>
      <c r="GFF124" s="483">
        <v>28.15</v>
      </c>
      <c r="GFG124" s="484">
        <v>486.86</v>
      </c>
      <c r="GFH124" s="485">
        <v>456.41</v>
      </c>
      <c r="GFI124" s="480" t="s">
        <v>181</v>
      </c>
      <c r="GFJ124" s="481" t="s">
        <v>2082</v>
      </c>
      <c r="GFK124" s="481" t="s">
        <v>2083</v>
      </c>
      <c r="GFL124" s="480" t="s">
        <v>2084</v>
      </c>
      <c r="GFM124" s="482" t="s">
        <v>27</v>
      </c>
      <c r="GFN124" s="483">
        <v>28.15</v>
      </c>
      <c r="GFO124" s="484">
        <v>486.86</v>
      </c>
      <c r="GFP124" s="485">
        <v>456.41</v>
      </c>
      <c r="GFQ124" s="480" t="s">
        <v>181</v>
      </c>
      <c r="GFR124" s="481" t="s">
        <v>2082</v>
      </c>
      <c r="GFS124" s="481" t="s">
        <v>2083</v>
      </c>
      <c r="GFT124" s="480" t="s">
        <v>2084</v>
      </c>
      <c r="GFU124" s="482" t="s">
        <v>27</v>
      </c>
      <c r="GFV124" s="483">
        <v>28.15</v>
      </c>
      <c r="GFW124" s="484">
        <v>486.86</v>
      </c>
      <c r="GFX124" s="485">
        <v>456.41</v>
      </c>
      <c r="GFY124" s="480" t="s">
        <v>181</v>
      </c>
      <c r="GFZ124" s="481" t="s">
        <v>2082</v>
      </c>
      <c r="GGA124" s="481" t="s">
        <v>2083</v>
      </c>
      <c r="GGB124" s="480" t="s">
        <v>2084</v>
      </c>
      <c r="GGC124" s="482" t="s">
        <v>27</v>
      </c>
      <c r="GGD124" s="483">
        <v>28.15</v>
      </c>
      <c r="GGE124" s="484">
        <v>486.86</v>
      </c>
      <c r="GGF124" s="485">
        <v>456.41</v>
      </c>
      <c r="GGG124" s="480" t="s">
        <v>181</v>
      </c>
      <c r="GGH124" s="481" t="s">
        <v>2082</v>
      </c>
      <c r="GGI124" s="481" t="s">
        <v>2083</v>
      </c>
      <c r="GGJ124" s="480" t="s">
        <v>2084</v>
      </c>
      <c r="GGK124" s="482" t="s">
        <v>27</v>
      </c>
      <c r="GGL124" s="483">
        <v>28.15</v>
      </c>
      <c r="GGM124" s="484">
        <v>486.86</v>
      </c>
      <c r="GGN124" s="485">
        <v>456.41</v>
      </c>
      <c r="GGO124" s="480" t="s">
        <v>181</v>
      </c>
      <c r="GGP124" s="481" t="s">
        <v>2082</v>
      </c>
      <c r="GGQ124" s="481" t="s">
        <v>2083</v>
      </c>
      <c r="GGR124" s="480" t="s">
        <v>2084</v>
      </c>
      <c r="GGS124" s="482" t="s">
        <v>27</v>
      </c>
      <c r="GGT124" s="483">
        <v>28.15</v>
      </c>
      <c r="GGU124" s="484">
        <v>486.86</v>
      </c>
      <c r="GGV124" s="485">
        <v>456.41</v>
      </c>
      <c r="GGW124" s="480" t="s">
        <v>181</v>
      </c>
      <c r="GGX124" s="481" t="s">
        <v>2082</v>
      </c>
      <c r="GGY124" s="481" t="s">
        <v>2083</v>
      </c>
      <c r="GGZ124" s="480" t="s">
        <v>2084</v>
      </c>
      <c r="GHA124" s="482" t="s">
        <v>27</v>
      </c>
      <c r="GHB124" s="483">
        <v>28.15</v>
      </c>
      <c r="GHC124" s="484">
        <v>486.86</v>
      </c>
      <c r="GHD124" s="485">
        <v>456.41</v>
      </c>
      <c r="GHE124" s="480" t="s">
        <v>181</v>
      </c>
      <c r="GHF124" s="481" t="s">
        <v>2082</v>
      </c>
      <c r="GHG124" s="481" t="s">
        <v>2083</v>
      </c>
      <c r="GHH124" s="480" t="s">
        <v>2084</v>
      </c>
      <c r="GHI124" s="482" t="s">
        <v>27</v>
      </c>
      <c r="GHJ124" s="483">
        <v>28.15</v>
      </c>
      <c r="GHK124" s="484">
        <v>486.86</v>
      </c>
      <c r="GHL124" s="485">
        <v>456.41</v>
      </c>
      <c r="GHM124" s="480" t="s">
        <v>181</v>
      </c>
      <c r="GHN124" s="481" t="s">
        <v>2082</v>
      </c>
      <c r="GHO124" s="481" t="s">
        <v>2083</v>
      </c>
      <c r="GHP124" s="480" t="s">
        <v>2084</v>
      </c>
      <c r="GHQ124" s="482" t="s">
        <v>27</v>
      </c>
      <c r="GHR124" s="483">
        <v>28.15</v>
      </c>
      <c r="GHS124" s="484">
        <v>486.86</v>
      </c>
      <c r="GHT124" s="485">
        <v>456.41</v>
      </c>
      <c r="GHU124" s="480" t="s">
        <v>181</v>
      </c>
      <c r="GHV124" s="481" t="s">
        <v>2082</v>
      </c>
      <c r="GHW124" s="481" t="s">
        <v>2083</v>
      </c>
      <c r="GHX124" s="480" t="s">
        <v>2084</v>
      </c>
      <c r="GHY124" s="482" t="s">
        <v>27</v>
      </c>
      <c r="GHZ124" s="483">
        <v>28.15</v>
      </c>
      <c r="GIA124" s="484">
        <v>486.86</v>
      </c>
      <c r="GIB124" s="485">
        <v>456.41</v>
      </c>
      <c r="GIC124" s="480" t="s">
        <v>181</v>
      </c>
      <c r="GID124" s="481" t="s">
        <v>2082</v>
      </c>
      <c r="GIE124" s="481" t="s">
        <v>2083</v>
      </c>
      <c r="GIF124" s="480" t="s">
        <v>2084</v>
      </c>
      <c r="GIG124" s="482" t="s">
        <v>27</v>
      </c>
      <c r="GIH124" s="483">
        <v>28.15</v>
      </c>
      <c r="GII124" s="484">
        <v>486.86</v>
      </c>
      <c r="GIJ124" s="485">
        <v>456.41</v>
      </c>
      <c r="GIK124" s="480" t="s">
        <v>181</v>
      </c>
      <c r="GIL124" s="481" t="s">
        <v>2082</v>
      </c>
      <c r="GIM124" s="481" t="s">
        <v>2083</v>
      </c>
      <c r="GIN124" s="480" t="s">
        <v>2084</v>
      </c>
      <c r="GIO124" s="482" t="s">
        <v>27</v>
      </c>
      <c r="GIP124" s="483">
        <v>28.15</v>
      </c>
      <c r="GIQ124" s="484">
        <v>486.86</v>
      </c>
      <c r="GIR124" s="485">
        <v>456.41</v>
      </c>
      <c r="GIS124" s="480" t="s">
        <v>181</v>
      </c>
      <c r="GIT124" s="481" t="s">
        <v>2082</v>
      </c>
      <c r="GIU124" s="481" t="s">
        <v>2083</v>
      </c>
      <c r="GIV124" s="480" t="s">
        <v>2084</v>
      </c>
      <c r="GIW124" s="482" t="s">
        <v>27</v>
      </c>
      <c r="GIX124" s="483">
        <v>28.15</v>
      </c>
      <c r="GIY124" s="484">
        <v>486.86</v>
      </c>
      <c r="GIZ124" s="485">
        <v>456.41</v>
      </c>
      <c r="GJA124" s="480" t="s">
        <v>181</v>
      </c>
      <c r="GJB124" s="481" t="s">
        <v>2082</v>
      </c>
      <c r="GJC124" s="481" t="s">
        <v>2083</v>
      </c>
      <c r="GJD124" s="480" t="s">
        <v>2084</v>
      </c>
      <c r="GJE124" s="482" t="s">
        <v>27</v>
      </c>
      <c r="GJF124" s="483">
        <v>28.15</v>
      </c>
      <c r="GJG124" s="484">
        <v>486.86</v>
      </c>
      <c r="GJH124" s="485">
        <v>456.41</v>
      </c>
      <c r="GJI124" s="480" t="s">
        <v>181</v>
      </c>
      <c r="GJJ124" s="481" t="s">
        <v>2082</v>
      </c>
      <c r="GJK124" s="481" t="s">
        <v>2083</v>
      </c>
      <c r="GJL124" s="480" t="s">
        <v>2084</v>
      </c>
      <c r="GJM124" s="482" t="s">
        <v>27</v>
      </c>
      <c r="GJN124" s="483">
        <v>28.15</v>
      </c>
      <c r="GJO124" s="484">
        <v>486.86</v>
      </c>
      <c r="GJP124" s="485">
        <v>456.41</v>
      </c>
      <c r="GJQ124" s="480" t="s">
        <v>181</v>
      </c>
      <c r="GJR124" s="481" t="s">
        <v>2082</v>
      </c>
      <c r="GJS124" s="481" t="s">
        <v>2083</v>
      </c>
      <c r="GJT124" s="480" t="s">
        <v>2084</v>
      </c>
      <c r="GJU124" s="482" t="s">
        <v>27</v>
      </c>
      <c r="GJV124" s="483">
        <v>28.15</v>
      </c>
      <c r="GJW124" s="484">
        <v>486.86</v>
      </c>
      <c r="GJX124" s="485">
        <v>456.41</v>
      </c>
      <c r="GJY124" s="480" t="s">
        <v>181</v>
      </c>
      <c r="GJZ124" s="481" t="s">
        <v>2082</v>
      </c>
      <c r="GKA124" s="481" t="s">
        <v>2083</v>
      </c>
      <c r="GKB124" s="480" t="s">
        <v>2084</v>
      </c>
      <c r="GKC124" s="482" t="s">
        <v>27</v>
      </c>
      <c r="GKD124" s="483">
        <v>28.15</v>
      </c>
      <c r="GKE124" s="484">
        <v>486.86</v>
      </c>
      <c r="GKF124" s="485">
        <v>456.41</v>
      </c>
      <c r="GKG124" s="480" t="s">
        <v>181</v>
      </c>
      <c r="GKH124" s="481" t="s">
        <v>2082</v>
      </c>
      <c r="GKI124" s="481" t="s">
        <v>2083</v>
      </c>
      <c r="GKJ124" s="480" t="s">
        <v>2084</v>
      </c>
      <c r="GKK124" s="482" t="s">
        <v>27</v>
      </c>
      <c r="GKL124" s="483">
        <v>28.15</v>
      </c>
      <c r="GKM124" s="484">
        <v>486.86</v>
      </c>
      <c r="GKN124" s="485">
        <v>456.41</v>
      </c>
      <c r="GKO124" s="480" t="s">
        <v>181</v>
      </c>
      <c r="GKP124" s="481" t="s">
        <v>2082</v>
      </c>
      <c r="GKQ124" s="481" t="s">
        <v>2083</v>
      </c>
      <c r="GKR124" s="480" t="s">
        <v>2084</v>
      </c>
      <c r="GKS124" s="482" t="s">
        <v>27</v>
      </c>
      <c r="GKT124" s="483">
        <v>28.15</v>
      </c>
      <c r="GKU124" s="484">
        <v>486.86</v>
      </c>
      <c r="GKV124" s="485">
        <v>456.41</v>
      </c>
      <c r="GKW124" s="480" t="s">
        <v>181</v>
      </c>
      <c r="GKX124" s="481" t="s">
        <v>2082</v>
      </c>
      <c r="GKY124" s="481" t="s">
        <v>2083</v>
      </c>
      <c r="GKZ124" s="480" t="s">
        <v>2084</v>
      </c>
      <c r="GLA124" s="482" t="s">
        <v>27</v>
      </c>
      <c r="GLB124" s="483">
        <v>28.15</v>
      </c>
      <c r="GLC124" s="484">
        <v>486.86</v>
      </c>
      <c r="GLD124" s="485">
        <v>456.41</v>
      </c>
      <c r="GLE124" s="480" t="s">
        <v>181</v>
      </c>
      <c r="GLF124" s="481" t="s">
        <v>2082</v>
      </c>
      <c r="GLG124" s="481" t="s">
        <v>2083</v>
      </c>
      <c r="GLH124" s="480" t="s">
        <v>2084</v>
      </c>
      <c r="GLI124" s="482" t="s">
        <v>27</v>
      </c>
      <c r="GLJ124" s="483">
        <v>28.15</v>
      </c>
      <c r="GLK124" s="484">
        <v>486.86</v>
      </c>
      <c r="GLL124" s="485">
        <v>456.41</v>
      </c>
      <c r="GLM124" s="480" t="s">
        <v>181</v>
      </c>
      <c r="GLN124" s="481" t="s">
        <v>2082</v>
      </c>
      <c r="GLO124" s="481" t="s">
        <v>2083</v>
      </c>
      <c r="GLP124" s="480" t="s">
        <v>2084</v>
      </c>
      <c r="GLQ124" s="482" t="s">
        <v>27</v>
      </c>
      <c r="GLR124" s="483">
        <v>28.15</v>
      </c>
      <c r="GLS124" s="484">
        <v>486.86</v>
      </c>
      <c r="GLT124" s="485">
        <v>456.41</v>
      </c>
      <c r="GLU124" s="480" t="s">
        <v>181</v>
      </c>
      <c r="GLV124" s="481" t="s">
        <v>2082</v>
      </c>
      <c r="GLW124" s="481" t="s">
        <v>2083</v>
      </c>
      <c r="GLX124" s="480" t="s">
        <v>2084</v>
      </c>
      <c r="GLY124" s="482" t="s">
        <v>27</v>
      </c>
      <c r="GLZ124" s="483">
        <v>28.15</v>
      </c>
      <c r="GMA124" s="484">
        <v>486.86</v>
      </c>
      <c r="GMB124" s="485">
        <v>456.41</v>
      </c>
      <c r="GMC124" s="480" t="s">
        <v>181</v>
      </c>
      <c r="GMD124" s="481" t="s">
        <v>2082</v>
      </c>
      <c r="GME124" s="481" t="s">
        <v>2083</v>
      </c>
      <c r="GMF124" s="480" t="s">
        <v>2084</v>
      </c>
      <c r="GMG124" s="482" t="s">
        <v>27</v>
      </c>
      <c r="GMH124" s="483">
        <v>28.15</v>
      </c>
      <c r="GMI124" s="484">
        <v>486.86</v>
      </c>
      <c r="GMJ124" s="485">
        <v>456.41</v>
      </c>
      <c r="GMK124" s="480" t="s">
        <v>181</v>
      </c>
      <c r="GML124" s="481" t="s">
        <v>2082</v>
      </c>
      <c r="GMM124" s="481" t="s">
        <v>2083</v>
      </c>
      <c r="GMN124" s="480" t="s">
        <v>2084</v>
      </c>
      <c r="GMO124" s="482" t="s">
        <v>27</v>
      </c>
      <c r="GMP124" s="483">
        <v>28.15</v>
      </c>
      <c r="GMQ124" s="484">
        <v>486.86</v>
      </c>
      <c r="GMR124" s="485">
        <v>456.41</v>
      </c>
      <c r="GMS124" s="480" t="s">
        <v>181</v>
      </c>
      <c r="GMT124" s="481" t="s">
        <v>2082</v>
      </c>
      <c r="GMU124" s="481" t="s">
        <v>2083</v>
      </c>
      <c r="GMV124" s="480" t="s">
        <v>2084</v>
      </c>
      <c r="GMW124" s="482" t="s">
        <v>27</v>
      </c>
      <c r="GMX124" s="483">
        <v>28.15</v>
      </c>
      <c r="GMY124" s="484">
        <v>486.86</v>
      </c>
      <c r="GMZ124" s="485">
        <v>456.41</v>
      </c>
      <c r="GNA124" s="480" t="s">
        <v>181</v>
      </c>
      <c r="GNB124" s="481" t="s">
        <v>2082</v>
      </c>
      <c r="GNC124" s="481" t="s">
        <v>2083</v>
      </c>
      <c r="GND124" s="480" t="s">
        <v>2084</v>
      </c>
      <c r="GNE124" s="482" t="s">
        <v>27</v>
      </c>
      <c r="GNF124" s="483">
        <v>28.15</v>
      </c>
      <c r="GNG124" s="484">
        <v>486.86</v>
      </c>
      <c r="GNH124" s="485">
        <v>456.41</v>
      </c>
      <c r="GNI124" s="480" t="s">
        <v>181</v>
      </c>
      <c r="GNJ124" s="481" t="s">
        <v>2082</v>
      </c>
      <c r="GNK124" s="481" t="s">
        <v>2083</v>
      </c>
      <c r="GNL124" s="480" t="s">
        <v>2084</v>
      </c>
      <c r="GNM124" s="482" t="s">
        <v>27</v>
      </c>
      <c r="GNN124" s="483">
        <v>28.15</v>
      </c>
      <c r="GNO124" s="484">
        <v>486.86</v>
      </c>
      <c r="GNP124" s="485">
        <v>456.41</v>
      </c>
      <c r="GNQ124" s="480" t="s">
        <v>181</v>
      </c>
      <c r="GNR124" s="481" t="s">
        <v>2082</v>
      </c>
      <c r="GNS124" s="481" t="s">
        <v>2083</v>
      </c>
      <c r="GNT124" s="480" t="s">
        <v>2084</v>
      </c>
      <c r="GNU124" s="482" t="s">
        <v>27</v>
      </c>
      <c r="GNV124" s="483">
        <v>28.15</v>
      </c>
      <c r="GNW124" s="484">
        <v>486.86</v>
      </c>
      <c r="GNX124" s="485">
        <v>456.41</v>
      </c>
      <c r="GNY124" s="480" t="s">
        <v>181</v>
      </c>
      <c r="GNZ124" s="481" t="s">
        <v>2082</v>
      </c>
      <c r="GOA124" s="481" t="s">
        <v>2083</v>
      </c>
      <c r="GOB124" s="480" t="s">
        <v>2084</v>
      </c>
      <c r="GOC124" s="482" t="s">
        <v>27</v>
      </c>
      <c r="GOD124" s="483">
        <v>28.15</v>
      </c>
      <c r="GOE124" s="484">
        <v>486.86</v>
      </c>
      <c r="GOF124" s="485">
        <v>456.41</v>
      </c>
      <c r="GOG124" s="480" t="s">
        <v>181</v>
      </c>
      <c r="GOH124" s="481" t="s">
        <v>2082</v>
      </c>
      <c r="GOI124" s="481" t="s">
        <v>2083</v>
      </c>
      <c r="GOJ124" s="480" t="s">
        <v>2084</v>
      </c>
      <c r="GOK124" s="482" t="s">
        <v>27</v>
      </c>
      <c r="GOL124" s="483">
        <v>28.15</v>
      </c>
      <c r="GOM124" s="484">
        <v>486.86</v>
      </c>
      <c r="GON124" s="485">
        <v>456.41</v>
      </c>
      <c r="GOO124" s="480" t="s">
        <v>181</v>
      </c>
      <c r="GOP124" s="481" t="s">
        <v>2082</v>
      </c>
      <c r="GOQ124" s="481" t="s">
        <v>2083</v>
      </c>
      <c r="GOR124" s="480" t="s">
        <v>2084</v>
      </c>
      <c r="GOS124" s="482" t="s">
        <v>27</v>
      </c>
      <c r="GOT124" s="483">
        <v>28.15</v>
      </c>
      <c r="GOU124" s="484">
        <v>486.86</v>
      </c>
      <c r="GOV124" s="485">
        <v>456.41</v>
      </c>
      <c r="GOW124" s="480" t="s">
        <v>181</v>
      </c>
      <c r="GOX124" s="481" t="s">
        <v>2082</v>
      </c>
      <c r="GOY124" s="481" t="s">
        <v>2083</v>
      </c>
      <c r="GOZ124" s="480" t="s">
        <v>2084</v>
      </c>
      <c r="GPA124" s="482" t="s">
        <v>27</v>
      </c>
      <c r="GPB124" s="483">
        <v>28.15</v>
      </c>
      <c r="GPC124" s="484">
        <v>486.86</v>
      </c>
      <c r="GPD124" s="485">
        <v>456.41</v>
      </c>
      <c r="GPE124" s="480" t="s">
        <v>181</v>
      </c>
      <c r="GPF124" s="481" t="s">
        <v>2082</v>
      </c>
      <c r="GPG124" s="481" t="s">
        <v>2083</v>
      </c>
      <c r="GPH124" s="480" t="s">
        <v>2084</v>
      </c>
      <c r="GPI124" s="482" t="s">
        <v>27</v>
      </c>
      <c r="GPJ124" s="483">
        <v>28.15</v>
      </c>
      <c r="GPK124" s="484">
        <v>486.86</v>
      </c>
      <c r="GPL124" s="485">
        <v>456.41</v>
      </c>
      <c r="GPM124" s="480" t="s">
        <v>181</v>
      </c>
      <c r="GPN124" s="481" t="s">
        <v>2082</v>
      </c>
      <c r="GPO124" s="481" t="s">
        <v>2083</v>
      </c>
      <c r="GPP124" s="480" t="s">
        <v>2084</v>
      </c>
      <c r="GPQ124" s="482" t="s">
        <v>27</v>
      </c>
      <c r="GPR124" s="483">
        <v>28.15</v>
      </c>
      <c r="GPS124" s="484">
        <v>486.86</v>
      </c>
      <c r="GPT124" s="485">
        <v>456.41</v>
      </c>
      <c r="GPU124" s="480" t="s">
        <v>181</v>
      </c>
      <c r="GPV124" s="481" t="s">
        <v>2082</v>
      </c>
      <c r="GPW124" s="481" t="s">
        <v>2083</v>
      </c>
      <c r="GPX124" s="480" t="s">
        <v>2084</v>
      </c>
      <c r="GPY124" s="482" t="s">
        <v>27</v>
      </c>
      <c r="GPZ124" s="483">
        <v>28.15</v>
      </c>
      <c r="GQA124" s="484">
        <v>486.86</v>
      </c>
      <c r="GQB124" s="485">
        <v>456.41</v>
      </c>
      <c r="GQC124" s="480" t="s">
        <v>181</v>
      </c>
      <c r="GQD124" s="481" t="s">
        <v>2082</v>
      </c>
      <c r="GQE124" s="481" t="s">
        <v>2083</v>
      </c>
      <c r="GQF124" s="480" t="s">
        <v>2084</v>
      </c>
      <c r="GQG124" s="482" t="s">
        <v>27</v>
      </c>
      <c r="GQH124" s="483">
        <v>28.15</v>
      </c>
      <c r="GQI124" s="484">
        <v>486.86</v>
      </c>
      <c r="GQJ124" s="485">
        <v>456.41</v>
      </c>
      <c r="GQK124" s="480" t="s">
        <v>181</v>
      </c>
      <c r="GQL124" s="481" t="s">
        <v>2082</v>
      </c>
      <c r="GQM124" s="481" t="s">
        <v>2083</v>
      </c>
      <c r="GQN124" s="480" t="s">
        <v>2084</v>
      </c>
      <c r="GQO124" s="482" t="s">
        <v>27</v>
      </c>
      <c r="GQP124" s="483">
        <v>28.15</v>
      </c>
      <c r="GQQ124" s="484">
        <v>486.86</v>
      </c>
      <c r="GQR124" s="485">
        <v>456.41</v>
      </c>
      <c r="GQS124" s="480" t="s">
        <v>181</v>
      </c>
      <c r="GQT124" s="481" t="s">
        <v>2082</v>
      </c>
      <c r="GQU124" s="481" t="s">
        <v>2083</v>
      </c>
      <c r="GQV124" s="480" t="s">
        <v>2084</v>
      </c>
      <c r="GQW124" s="482" t="s">
        <v>27</v>
      </c>
      <c r="GQX124" s="483">
        <v>28.15</v>
      </c>
      <c r="GQY124" s="484">
        <v>486.86</v>
      </c>
      <c r="GQZ124" s="485">
        <v>456.41</v>
      </c>
      <c r="GRA124" s="480" t="s">
        <v>181</v>
      </c>
      <c r="GRB124" s="481" t="s">
        <v>2082</v>
      </c>
      <c r="GRC124" s="481" t="s">
        <v>2083</v>
      </c>
      <c r="GRD124" s="480" t="s">
        <v>2084</v>
      </c>
      <c r="GRE124" s="482" t="s">
        <v>27</v>
      </c>
      <c r="GRF124" s="483">
        <v>28.15</v>
      </c>
      <c r="GRG124" s="484">
        <v>486.86</v>
      </c>
      <c r="GRH124" s="485">
        <v>456.41</v>
      </c>
      <c r="GRI124" s="480" t="s">
        <v>181</v>
      </c>
      <c r="GRJ124" s="481" t="s">
        <v>2082</v>
      </c>
      <c r="GRK124" s="481" t="s">
        <v>2083</v>
      </c>
      <c r="GRL124" s="480" t="s">
        <v>2084</v>
      </c>
      <c r="GRM124" s="482" t="s">
        <v>27</v>
      </c>
      <c r="GRN124" s="483">
        <v>28.15</v>
      </c>
      <c r="GRO124" s="484">
        <v>486.86</v>
      </c>
      <c r="GRP124" s="485">
        <v>456.41</v>
      </c>
      <c r="GRQ124" s="480" t="s">
        <v>181</v>
      </c>
      <c r="GRR124" s="481" t="s">
        <v>2082</v>
      </c>
      <c r="GRS124" s="481" t="s">
        <v>2083</v>
      </c>
      <c r="GRT124" s="480" t="s">
        <v>2084</v>
      </c>
      <c r="GRU124" s="482" t="s">
        <v>27</v>
      </c>
      <c r="GRV124" s="483">
        <v>28.15</v>
      </c>
      <c r="GRW124" s="484">
        <v>486.86</v>
      </c>
      <c r="GRX124" s="485">
        <v>456.41</v>
      </c>
      <c r="GRY124" s="480" t="s">
        <v>181</v>
      </c>
      <c r="GRZ124" s="481" t="s">
        <v>2082</v>
      </c>
      <c r="GSA124" s="481" t="s">
        <v>2083</v>
      </c>
      <c r="GSB124" s="480" t="s">
        <v>2084</v>
      </c>
      <c r="GSC124" s="482" t="s">
        <v>27</v>
      </c>
      <c r="GSD124" s="483">
        <v>28.15</v>
      </c>
      <c r="GSE124" s="484">
        <v>486.86</v>
      </c>
      <c r="GSF124" s="485">
        <v>456.41</v>
      </c>
      <c r="GSG124" s="480" t="s">
        <v>181</v>
      </c>
      <c r="GSH124" s="481" t="s">
        <v>2082</v>
      </c>
      <c r="GSI124" s="481" t="s">
        <v>2083</v>
      </c>
      <c r="GSJ124" s="480" t="s">
        <v>2084</v>
      </c>
      <c r="GSK124" s="482" t="s">
        <v>27</v>
      </c>
      <c r="GSL124" s="483">
        <v>28.15</v>
      </c>
      <c r="GSM124" s="484">
        <v>486.86</v>
      </c>
      <c r="GSN124" s="485">
        <v>456.41</v>
      </c>
      <c r="GSO124" s="480" t="s">
        <v>181</v>
      </c>
      <c r="GSP124" s="481" t="s">
        <v>2082</v>
      </c>
      <c r="GSQ124" s="481" t="s">
        <v>2083</v>
      </c>
      <c r="GSR124" s="480" t="s">
        <v>2084</v>
      </c>
      <c r="GSS124" s="482" t="s">
        <v>27</v>
      </c>
      <c r="GST124" s="483">
        <v>28.15</v>
      </c>
      <c r="GSU124" s="484">
        <v>486.86</v>
      </c>
      <c r="GSV124" s="485">
        <v>456.41</v>
      </c>
      <c r="GSW124" s="480" t="s">
        <v>181</v>
      </c>
      <c r="GSX124" s="481" t="s">
        <v>2082</v>
      </c>
      <c r="GSY124" s="481" t="s">
        <v>2083</v>
      </c>
      <c r="GSZ124" s="480" t="s">
        <v>2084</v>
      </c>
      <c r="GTA124" s="482" t="s">
        <v>27</v>
      </c>
      <c r="GTB124" s="483">
        <v>28.15</v>
      </c>
      <c r="GTC124" s="484">
        <v>486.86</v>
      </c>
      <c r="GTD124" s="485">
        <v>456.41</v>
      </c>
      <c r="GTE124" s="480" t="s">
        <v>181</v>
      </c>
      <c r="GTF124" s="481" t="s">
        <v>2082</v>
      </c>
      <c r="GTG124" s="481" t="s">
        <v>2083</v>
      </c>
      <c r="GTH124" s="480" t="s">
        <v>2084</v>
      </c>
      <c r="GTI124" s="482" t="s">
        <v>27</v>
      </c>
      <c r="GTJ124" s="483">
        <v>28.15</v>
      </c>
      <c r="GTK124" s="484">
        <v>486.86</v>
      </c>
      <c r="GTL124" s="485">
        <v>456.41</v>
      </c>
      <c r="GTM124" s="480" t="s">
        <v>181</v>
      </c>
      <c r="GTN124" s="481" t="s">
        <v>2082</v>
      </c>
      <c r="GTO124" s="481" t="s">
        <v>2083</v>
      </c>
      <c r="GTP124" s="480" t="s">
        <v>2084</v>
      </c>
      <c r="GTQ124" s="482" t="s">
        <v>27</v>
      </c>
      <c r="GTR124" s="483">
        <v>28.15</v>
      </c>
      <c r="GTS124" s="484">
        <v>486.86</v>
      </c>
      <c r="GTT124" s="485">
        <v>456.41</v>
      </c>
      <c r="GTU124" s="480" t="s">
        <v>181</v>
      </c>
      <c r="GTV124" s="481" t="s">
        <v>2082</v>
      </c>
      <c r="GTW124" s="481" t="s">
        <v>2083</v>
      </c>
      <c r="GTX124" s="480" t="s">
        <v>2084</v>
      </c>
      <c r="GTY124" s="482" t="s">
        <v>27</v>
      </c>
      <c r="GTZ124" s="483">
        <v>28.15</v>
      </c>
      <c r="GUA124" s="484">
        <v>486.86</v>
      </c>
      <c r="GUB124" s="485">
        <v>456.41</v>
      </c>
      <c r="GUC124" s="480" t="s">
        <v>181</v>
      </c>
      <c r="GUD124" s="481" t="s">
        <v>2082</v>
      </c>
      <c r="GUE124" s="481" t="s">
        <v>2083</v>
      </c>
      <c r="GUF124" s="480" t="s">
        <v>2084</v>
      </c>
      <c r="GUG124" s="482" t="s">
        <v>27</v>
      </c>
      <c r="GUH124" s="483">
        <v>28.15</v>
      </c>
      <c r="GUI124" s="484">
        <v>486.86</v>
      </c>
      <c r="GUJ124" s="485">
        <v>456.41</v>
      </c>
      <c r="GUK124" s="480" t="s">
        <v>181</v>
      </c>
      <c r="GUL124" s="481" t="s">
        <v>2082</v>
      </c>
      <c r="GUM124" s="481" t="s">
        <v>2083</v>
      </c>
      <c r="GUN124" s="480" t="s">
        <v>2084</v>
      </c>
      <c r="GUO124" s="482" t="s">
        <v>27</v>
      </c>
      <c r="GUP124" s="483">
        <v>28.15</v>
      </c>
      <c r="GUQ124" s="484">
        <v>486.86</v>
      </c>
      <c r="GUR124" s="485">
        <v>456.41</v>
      </c>
      <c r="GUS124" s="480" t="s">
        <v>181</v>
      </c>
      <c r="GUT124" s="481" t="s">
        <v>2082</v>
      </c>
      <c r="GUU124" s="481" t="s">
        <v>2083</v>
      </c>
      <c r="GUV124" s="480" t="s">
        <v>2084</v>
      </c>
      <c r="GUW124" s="482" t="s">
        <v>27</v>
      </c>
      <c r="GUX124" s="483">
        <v>28.15</v>
      </c>
      <c r="GUY124" s="484">
        <v>486.86</v>
      </c>
      <c r="GUZ124" s="485">
        <v>456.41</v>
      </c>
      <c r="GVA124" s="480" t="s">
        <v>181</v>
      </c>
      <c r="GVB124" s="481" t="s">
        <v>2082</v>
      </c>
      <c r="GVC124" s="481" t="s">
        <v>2083</v>
      </c>
      <c r="GVD124" s="480" t="s">
        <v>2084</v>
      </c>
      <c r="GVE124" s="482" t="s">
        <v>27</v>
      </c>
      <c r="GVF124" s="483">
        <v>28.15</v>
      </c>
      <c r="GVG124" s="484">
        <v>486.86</v>
      </c>
      <c r="GVH124" s="485">
        <v>456.41</v>
      </c>
      <c r="GVI124" s="480" t="s">
        <v>181</v>
      </c>
      <c r="GVJ124" s="481" t="s">
        <v>2082</v>
      </c>
      <c r="GVK124" s="481" t="s">
        <v>2083</v>
      </c>
      <c r="GVL124" s="480" t="s">
        <v>2084</v>
      </c>
      <c r="GVM124" s="482" t="s">
        <v>27</v>
      </c>
      <c r="GVN124" s="483">
        <v>28.15</v>
      </c>
      <c r="GVO124" s="484">
        <v>486.86</v>
      </c>
      <c r="GVP124" s="485">
        <v>456.41</v>
      </c>
      <c r="GVQ124" s="480" t="s">
        <v>181</v>
      </c>
      <c r="GVR124" s="481" t="s">
        <v>2082</v>
      </c>
      <c r="GVS124" s="481" t="s">
        <v>2083</v>
      </c>
      <c r="GVT124" s="480" t="s">
        <v>2084</v>
      </c>
      <c r="GVU124" s="482" t="s">
        <v>27</v>
      </c>
      <c r="GVV124" s="483">
        <v>28.15</v>
      </c>
      <c r="GVW124" s="484">
        <v>486.86</v>
      </c>
      <c r="GVX124" s="485">
        <v>456.41</v>
      </c>
      <c r="GVY124" s="480" t="s">
        <v>181</v>
      </c>
      <c r="GVZ124" s="481" t="s">
        <v>2082</v>
      </c>
      <c r="GWA124" s="481" t="s">
        <v>2083</v>
      </c>
      <c r="GWB124" s="480" t="s">
        <v>2084</v>
      </c>
      <c r="GWC124" s="482" t="s">
        <v>27</v>
      </c>
      <c r="GWD124" s="483">
        <v>28.15</v>
      </c>
      <c r="GWE124" s="484">
        <v>486.86</v>
      </c>
      <c r="GWF124" s="485">
        <v>456.41</v>
      </c>
      <c r="GWG124" s="480" t="s">
        <v>181</v>
      </c>
      <c r="GWH124" s="481" t="s">
        <v>2082</v>
      </c>
      <c r="GWI124" s="481" t="s">
        <v>2083</v>
      </c>
      <c r="GWJ124" s="480" t="s">
        <v>2084</v>
      </c>
      <c r="GWK124" s="482" t="s">
        <v>27</v>
      </c>
      <c r="GWL124" s="483">
        <v>28.15</v>
      </c>
      <c r="GWM124" s="484">
        <v>486.86</v>
      </c>
      <c r="GWN124" s="485">
        <v>456.41</v>
      </c>
      <c r="GWO124" s="480" t="s">
        <v>181</v>
      </c>
      <c r="GWP124" s="481" t="s">
        <v>2082</v>
      </c>
      <c r="GWQ124" s="481" t="s">
        <v>2083</v>
      </c>
      <c r="GWR124" s="480" t="s">
        <v>2084</v>
      </c>
      <c r="GWS124" s="482" t="s">
        <v>27</v>
      </c>
      <c r="GWT124" s="483">
        <v>28.15</v>
      </c>
      <c r="GWU124" s="484">
        <v>486.86</v>
      </c>
      <c r="GWV124" s="485">
        <v>456.41</v>
      </c>
      <c r="GWW124" s="480" t="s">
        <v>181</v>
      </c>
      <c r="GWX124" s="481" t="s">
        <v>2082</v>
      </c>
      <c r="GWY124" s="481" t="s">
        <v>2083</v>
      </c>
      <c r="GWZ124" s="480" t="s">
        <v>2084</v>
      </c>
      <c r="GXA124" s="482" t="s">
        <v>27</v>
      </c>
      <c r="GXB124" s="483">
        <v>28.15</v>
      </c>
      <c r="GXC124" s="484">
        <v>486.86</v>
      </c>
      <c r="GXD124" s="485">
        <v>456.41</v>
      </c>
      <c r="GXE124" s="480" t="s">
        <v>181</v>
      </c>
      <c r="GXF124" s="481" t="s">
        <v>2082</v>
      </c>
      <c r="GXG124" s="481" t="s">
        <v>2083</v>
      </c>
      <c r="GXH124" s="480" t="s">
        <v>2084</v>
      </c>
      <c r="GXI124" s="482" t="s">
        <v>27</v>
      </c>
      <c r="GXJ124" s="483">
        <v>28.15</v>
      </c>
      <c r="GXK124" s="484">
        <v>486.86</v>
      </c>
      <c r="GXL124" s="485">
        <v>456.41</v>
      </c>
      <c r="GXM124" s="480" t="s">
        <v>181</v>
      </c>
      <c r="GXN124" s="481" t="s">
        <v>2082</v>
      </c>
      <c r="GXO124" s="481" t="s">
        <v>2083</v>
      </c>
      <c r="GXP124" s="480" t="s">
        <v>2084</v>
      </c>
      <c r="GXQ124" s="482" t="s">
        <v>27</v>
      </c>
      <c r="GXR124" s="483">
        <v>28.15</v>
      </c>
      <c r="GXS124" s="484">
        <v>486.86</v>
      </c>
      <c r="GXT124" s="485">
        <v>456.41</v>
      </c>
      <c r="GXU124" s="480" t="s">
        <v>181</v>
      </c>
      <c r="GXV124" s="481" t="s">
        <v>2082</v>
      </c>
      <c r="GXW124" s="481" t="s">
        <v>2083</v>
      </c>
      <c r="GXX124" s="480" t="s">
        <v>2084</v>
      </c>
      <c r="GXY124" s="482" t="s">
        <v>27</v>
      </c>
      <c r="GXZ124" s="483">
        <v>28.15</v>
      </c>
      <c r="GYA124" s="484">
        <v>486.86</v>
      </c>
      <c r="GYB124" s="485">
        <v>456.41</v>
      </c>
      <c r="GYC124" s="480" t="s">
        <v>181</v>
      </c>
      <c r="GYD124" s="481" t="s">
        <v>2082</v>
      </c>
      <c r="GYE124" s="481" t="s">
        <v>2083</v>
      </c>
      <c r="GYF124" s="480" t="s">
        <v>2084</v>
      </c>
      <c r="GYG124" s="482" t="s">
        <v>27</v>
      </c>
      <c r="GYH124" s="483">
        <v>28.15</v>
      </c>
      <c r="GYI124" s="484">
        <v>486.86</v>
      </c>
      <c r="GYJ124" s="485">
        <v>456.41</v>
      </c>
      <c r="GYK124" s="480" t="s">
        <v>181</v>
      </c>
      <c r="GYL124" s="481" t="s">
        <v>2082</v>
      </c>
      <c r="GYM124" s="481" t="s">
        <v>2083</v>
      </c>
      <c r="GYN124" s="480" t="s">
        <v>2084</v>
      </c>
      <c r="GYO124" s="482" t="s">
        <v>27</v>
      </c>
      <c r="GYP124" s="483">
        <v>28.15</v>
      </c>
      <c r="GYQ124" s="484">
        <v>486.86</v>
      </c>
      <c r="GYR124" s="485">
        <v>456.41</v>
      </c>
      <c r="GYS124" s="480" t="s">
        <v>181</v>
      </c>
      <c r="GYT124" s="481" t="s">
        <v>2082</v>
      </c>
      <c r="GYU124" s="481" t="s">
        <v>2083</v>
      </c>
      <c r="GYV124" s="480" t="s">
        <v>2084</v>
      </c>
      <c r="GYW124" s="482" t="s">
        <v>27</v>
      </c>
      <c r="GYX124" s="483">
        <v>28.15</v>
      </c>
      <c r="GYY124" s="484">
        <v>486.86</v>
      </c>
      <c r="GYZ124" s="485">
        <v>456.41</v>
      </c>
      <c r="GZA124" s="480" t="s">
        <v>181</v>
      </c>
      <c r="GZB124" s="481" t="s">
        <v>2082</v>
      </c>
      <c r="GZC124" s="481" t="s">
        <v>2083</v>
      </c>
      <c r="GZD124" s="480" t="s">
        <v>2084</v>
      </c>
      <c r="GZE124" s="482" t="s">
        <v>27</v>
      </c>
      <c r="GZF124" s="483">
        <v>28.15</v>
      </c>
      <c r="GZG124" s="484">
        <v>486.86</v>
      </c>
      <c r="GZH124" s="485">
        <v>456.41</v>
      </c>
      <c r="GZI124" s="480" t="s">
        <v>181</v>
      </c>
      <c r="GZJ124" s="481" t="s">
        <v>2082</v>
      </c>
      <c r="GZK124" s="481" t="s">
        <v>2083</v>
      </c>
      <c r="GZL124" s="480" t="s">
        <v>2084</v>
      </c>
      <c r="GZM124" s="482" t="s">
        <v>27</v>
      </c>
      <c r="GZN124" s="483">
        <v>28.15</v>
      </c>
      <c r="GZO124" s="484">
        <v>486.86</v>
      </c>
      <c r="GZP124" s="485">
        <v>456.41</v>
      </c>
      <c r="GZQ124" s="480" t="s">
        <v>181</v>
      </c>
      <c r="GZR124" s="481" t="s">
        <v>2082</v>
      </c>
      <c r="GZS124" s="481" t="s">
        <v>2083</v>
      </c>
      <c r="GZT124" s="480" t="s">
        <v>2084</v>
      </c>
      <c r="GZU124" s="482" t="s">
        <v>27</v>
      </c>
      <c r="GZV124" s="483">
        <v>28.15</v>
      </c>
      <c r="GZW124" s="484">
        <v>486.86</v>
      </c>
      <c r="GZX124" s="485">
        <v>456.41</v>
      </c>
      <c r="GZY124" s="480" t="s">
        <v>181</v>
      </c>
      <c r="GZZ124" s="481" t="s">
        <v>2082</v>
      </c>
      <c r="HAA124" s="481" t="s">
        <v>2083</v>
      </c>
      <c r="HAB124" s="480" t="s">
        <v>2084</v>
      </c>
      <c r="HAC124" s="482" t="s">
        <v>27</v>
      </c>
      <c r="HAD124" s="483">
        <v>28.15</v>
      </c>
      <c r="HAE124" s="484">
        <v>486.86</v>
      </c>
      <c r="HAF124" s="485">
        <v>456.41</v>
      </c>
      <c r="HAG124" s="480" t="s">
        <v>181</v>
      </c>
      <c r="HAH124" s="481" t="s">
        <v>2082</v>
      </c>
      <c r="HAI124" s="481" t="s">
        <v>2083</v>
      </c>
      <c r="HAJ124" s="480" t="s">
        <v>2084</v>
      </c>
      <c r="HAK124" s="482" t="s">
        <v>27</v>
      </c>
      <c r="HAL124" s="483">
        <v>28.15</v>
      </c>
      <c r="HAM124" s="484">
        <v>486.86</v>
      </c>
      <c r="HAN124" s="485">
        <v>456.41</v>
      </c>
      <c r="HAO124" s="480" t="s">
        <v>181</v>
      </c>
      <c r="HAP124" s="481" t="s">
        <v>2082</v>
      </c>
      <c r="HAQ124" s="481" t="s">
        <v>2083</v>
      </c>
      <c r="HAR124" s="480" t="s">
        <v>2084</v>
      </c>
      <c r="HAS124" s="482" t="s">
        <v>27</v>
      </c>
      <c r="HAT124" s="483">
        <v>28.15</v>
      </c>
      <c r="HAU124" s="484">
        <v>486.86</v>
      </c>
      <c r="HAV124" s="485">
        <v>456.41</v>
      </c>
      <c r="HAW124" s="480" t="s">
        <v>181</v>
      </c>
      <c r="HAX124" s="481" t="s">
        <v>2082</v>
      </c>
      <c r="HAY124" s="481" t="s">
        <v>2083</v>
      </c>
      <c r="HAZ124" s="480" t="s">
        <v>2084</v>
      </c>
      <c r="HBA124" s="482" t="s">
        <v>27</v>
      </c>
      <c r="HBB124" s="483">
        <v>28.15</v>
      </c>
      <c r="HBC124" s="484">
        <v>486.86</v>
      </c>
      <c r="HBD124" s="485">
        <v>456.41</v>
      </c>
      <c r="HBE124" s="480" t="s">
        <v>181</v>
      </c>
      <c r="HBF124" s="481" t="s">
        <v>2082</v>
      </c>
      <c r="HBG124" s="481" t="s">
        <v>2083</v>
      </c>
      <c r="HBH124" s="480" t="s">
        <v>2084</v>
      </c>
      <c r="HBI124" s="482" t="s">
        <v>27</v>
      </c>
      <c r="HBJ124" s="483">
        <v>28.15</v>
      </c>
      <c r="HBK124" s="484">
        <v>486.86</v>
      </c>
      <c r="HBL124" s="485">
        <v>456.41</v>
      </c>
      <c r="HBM124" s="480" t="s">
        <v>181</v>
      </c>
      <c r="HBN124" s="481" t="s">
        <v>2082</v>
      </c>
      <c r="HBO124" s="481" t="s">
        <v>2083</v>
      </c>
      <c r="HBP124" s="480" t="s">
        <v>2084</v>
      </c>
      <c r="HBQ124" s="482" t="s">
        <v>27</v>
      </c>
      <c r="HBR124" s="483">
        <v>28.15</v>
      </c>
      <c r="HBS124" s="484">
        <v>486.86</v>
      </c>
      <c r="HBT124" s="485">
        <v>456.41</v>
      </c>
      <c r="HBU124" s="480" t="s">
        <v>181</v>
      </c>
      <c r="HBV124" s="481" t="s">
        <v>2082</v>
      </c>
      <c r="HBW124" s="481" t="s">
        <v>2083</v>
      </c>
      <c r="HBX124" s="480" t="s">
        <v>2084</v>
      </c>
      <c r="HBY124" s="482" t="s">
        <v>27</v>
      </c>
      <c r="HBZ124" s="483">
        <v>28.15</v>
      </c>
      <c r="HCA124" s="484">
        <v>486.86</v>
      </c>
      <c r="HCB124" s="485">
        <v>456.41</v>
      </c>
      <c r="HCC124" s="480" t="s">
        <v>181</v>
      </c>
      <c r="HCD124" s="481" t="s">
        <v>2082</v>
      </c>
      <c r="HCE124" s="481" t="s">
        <v>2083</v>
      </c>
      <c r="HCF124" s="480" t="s">
        <v>2084</v>
      </c>
      <c r="HCG124" s="482" t="s">
        <v>27</v>
      </c>
      <c r="HCH124" s="483">
        <v>28.15</v>
      </c>
      <c r="HCI124" s="484">
        <v>486.86</v>
      </c>
      <c r="HCJ124" s="485">
        <v>456.41</v>
      </c>
      <c r="HCK124" s="480" t="s">
        <v>181</v>
      </c>
      <c r="HCL124" s="481" t="s">
        <v>2082</v>
      </c>
      <c r="HCM124" s="481" t="s">
        <v>2083</v>
      </c>
      <c r="HCN124" s="480" t="s">
        <v>2084</v>
      </c>
      <c r="HCO124" s="482" t="s">
        <v>27</v>
      </c>
      <c r="HCP124" s="483">
        <v>28.15</v>
      </c>
      <c r="HCQ124" s="484">
        <v>486.86</v>
      </c>
      <c r="HCR124" s="485">
        <v>456.41</v>
      </c>
      <c r="HCS124" s="480" t="s">
        <v>181</v>
      </c>
      <c r="HCT124" s="481" t="s">
        <v>2082</v>
      </c>
      <c r="HCU124" s="481" t="s">
        <v>2083</v>
      </c>
      <c r="HCV124" s="480" t="s">
        <v>2084</v>
      </c>
      <c r="HCW124" s="482" t="s">
        <v>27</v>
      </c>
      <c r="HCX124" s="483">
        <v>28.15</v>
      </c>
      <c r="HCY124" s="484">
        <v>486.86</v>
      </c>
      <c r="HCZ124" s="485">
        <v>456.41</v>
      </c>
      <c r="HDA124" s="480" t="s">
        <v>181</v>
      </c>
      <c r="HDB124" s="481" t="s">
        <v>2082</v>
      </c>
      <c r="HDC124" s="481" t="s">
        <v>2083</v>
      </c>
      <c r="HDD124" s="480" t="s">
        <v>2084</v>
      </c>
      <c r="HDE124" s="482" t="s">
        <v>27</v>
      </c>
      <c r="HDF124" s="483">
        <v>28.15</v>
      </c>
      <c r="HDG124" s="484">
        <v>486.86</v>
      </c>
      <c r="HDH124" s="485">
        <v>456.41</v>
      </c>
      <c r="HDI124" s="480" t="s">
        <v>181</v>
      </c>
      <c r="HDJ124" s="481" t="s">
        <v>2082</v>
      </c>
      <c r="HDK124" s="481" t="s">
        <v>2083</v>
      </c>
      <c r="HDL124" s="480" t="s">
        <v>2084</v>
      </c>
      <c r="HDM124" s="482" t="s">
        <v>27</v>
      </c>
      <c r="HDN124" s="483">
        <v>28.15</v>
      </c>
      <c r="HDO124" s="484">
        <v>486.86</v>
      </c>
      <c r="HDP124" s="485">
        <v>456.41</v>
      </c>
      <c r="HDQ124" s="480" t="s">
        <v>181</v>
      </c>
      <c r="HDR124" s="481" t="s">
        <v>2082</v>
      </c>
      <c r="HDS124" s="481" t="s">
        <v>2083</v>
      </c>
      <c r="HDT124" s="480" t="s">
        <v>2084</v>
      </c>
      <c r="HDU124" s="482" t="s">
        <v>27</v>
      </c>
      <c r="HDV124" s="483">
        <v>28.15</v>
      </c>
      <c r="HDW124" s="484">
        <v>486.86</v>
      </c>
      <c r="HDX124" s="485">
        <v>456.41</v>
      </c>
      <c r="HDY124" s="480" t="s">
        <v>181</v>
      </c>
      <c r="HDZ124" s="481" t="s">
        <v>2082</v>
      </c>
      <c r="HEA124" s="481" t="s">
        <v>2083</v>
      </c>
      <c r="HEB124" s="480" t="s">
        <v>2084</v>
      </c>
      <c r="HEC124" s="482" t="s">
        <v>27</v>
      </c>
      <c r="HED124" s="483">
        <v>28.15</v>
      </c>
      <c r="HEE124" s="484">
        <v>486.86</v>
      </c>
      <c r="HEF124" s="485">
        <v>456.41</v>
      </c>
      <c r="HEG124" s="480" t="s">
        <v>181</v>
      </c>
      <c r="HEH124" s="481" t="s">
        <v>2082</v>
      </c>
      <c r="HEI124" s="481" t="s">
        <v>2083</v>
      </c>
      <c r="HEJ124" s="480" t="s">
        <v>2084</v>
      </c>
      <c r="HEK124" s="482" t="s">
        <v>27</v>
      </c>
      <c r="HEL124" s="483">
        <v>28.15</v>
      </c>
      <c r="HEM124" s="484">
        <v>486.86</v>
      </c>
      <c r="HEN124" s="485">
        <v>456.41</v>
      </c>
      <c r="HEO124" s="480" t="s">
        <v>181</v>
      </c>
      <c r="HEP124" s="481" t="s">
        <v>2082</v>
      </c>
      <c r="HEQ124" s="481" t="s">
        <v>2083</v>
      </c>
      <c r="HER124" s="480" t="s">
        <v>2084</v>
      </c>
      <c r="HES124" s="482" t="s">
        <v>27</v>
      </c>
      <c r="HET124" s="483">
        <v>28.15</v>
      </c>
      <c r="HEU124" s="484">
        <v>486.86</v>
      </c>
      <c r="HEV124" s="485">
        <v>456.41</v>
      </c>
      <c r="HEW124" s="480" t="s">
        <v>181</v>
      </c>
      <c r="HEX124" s="481" t="s">
        <v>2082</v>
      </c>
      <c r="HEY124" s="481" t="s">
        <v>2083</v>
      </c>
      <c r="HEZ124" s="480" t="s">
        <v>2084</v>
      </c>
      <c r="HFA124" s="482" t="s">
        <v>27</v>
      </c>
      <c r="HFB124" s="483">
        <v>28.15</v>
      </c>
      <c r="HFC124" s="484">
        <v>486.86</v>
      </c>
      <c r="HFD124" s="485">
        <v>456.41</v>
      </c>
      <c r="HFE124" s="480" t="s">
        <v>181</v>
      </c>
      <c r="HFF124" s="481" t="s">
        <v>2082</v>
      </c>
      <c r="HFG124" s="481" t="s">
        <v>2083</v>
      </c>
      <c r="HFH124" s="480" t="s">
        <v>2084</v>
      </c>
      <c r="HFI124" s="482" t="s">
        <v>27</v>
      </c>
      <c r="HFJ124" s="483">
        <v>28.15</v>
      </c>
      <c r="HFK124" s="484">
        <v>486.86</v>
      </c>
      <c r="HFL124" s="485">
        <v>456.41</v>
      </c>
      <c r="HFM124" s="480" t="s">
        <v>181</v>
      </c>
      <c r="HFN124" s="481" t="s">
        <v>2082</v>
      </c>
      <c r="HFO124" s="481" t="s">
        <v>2083</v>
      </c>
      <c r="HFP124" s="480" t="s">
        <v>2084</v>
      </c>
      <c r="HFQ124" s="482" t="s">
        <v>27</v>
      </c>
      <c r="HFR124" s="483">
        <v>28.15</v>
      </c>
      <c r="HFS124" s="484">
        <v>486.86</v>
      </c>
      <c r="HFT124" s="485">
        <v>456.41</v>
      </c>
      <c r="HFU124" s="480" t="s">
        <v>181</v>
      </c>
      <c r="HFV124" s="481" t="s">
        <v>2082</v>
      </c>
      <c r="HFW124" s="481" t="s">
        <v>2083</v>
      </c>
      <c r="HFX124" s="480" t="s">
        <v>2084</v>
      </c>
      <c r="HFY124" s="482" t="s">
        <v>27</v>
      </c>
      <c r="HFZ124" s="483">
        <v>28.15</v>
      </c>
      <c r="HGA124" s="484">
        <v>486.86</v>
      </c>
      <c r="HGB124" s="485">
        <v>456.41</v>
      </c>
      <c r="HGC124" s="480" t="s">
        <v>181</v>
      </c>
      <c r="HGD124" s="481" t="s">
        <v>2082</v>
      </c>
      <c r="HGE124" s="481" t="s">
        <v>2083</v>
      </c>
      <c r="HGF124" s="480" t="s">
        <v>2084</v>
      </c>
      <c r="HGG124" s="482" t="s">
        <v>27</v>
      </c>
      <c r="HGH124" s="483">
        <v>28.15</v>
      </c>
      <c r="HGI124" s="484">
        <v>486.86</v>
      </c>
      <c r="HGJ124" s="485">
        <v>456.41</v>
      </c>
      <c r="HGK124" s="480" t="s">
        <v>181</v>
      </c>
      <c r="HGL124" s="481" t="s">
        <v>2082</v>
      </c>
      <c r="HGM124" s="481" t="s">
        <v>2083</v>
      </c>
      <c r="HGN124" s="480" t="s">
        <v>2084</v>
      </c>
      <c r="HGO124" s="482" t="s">
        <v>27</v>
      </c>
      <c r="HGP124" s="483">
        <v>28.15</v>
      </c>
      <c r="HGQ124" s="484">
        <v>486.86</v>
      </c>
      <c r="HGR124" s="485">
        <v>456.41</v>
      </c>
      <c r="HGS124" s="480" t="s">
        <v>181</v>
      </c>
      <c r="HGT124" s="481" t="s">
        <v>2082</v>
      </c>
      <c r="HGU124" s="481" t="s">
        <v>2083</v>
      </c>
      <c r="HGV124" s="480" t="s">
        <v>2084</v>
      </c>
      <c r="HGW124" s="482" t="s">
        <v>27</v>
      </c>
      <c r="HGX124" s="483">
        <v>28.15</v>
      </c>
      <c r="HGY124" s="484">
        <v>486.86</v>
      </c>
      <c r="HGZ124" s="485">
        <v>456.41</v>
      </c>
      <c r="HHA124" s="480" t="s">
        <v>181</v>
      </c>
      <c r="HHB124" s="481" t="s">
        <v>2082</v>
      </c>
      <c r="HHC124" s="481" t="s">
        <v>2083</v>
      </c>
      <c r="HHD124" s="480" t="s">
        <v>2084</v>
      </c>
      <c r="HHE124" s="482" t="s">
        <v>27</v>
      </c>
      <c r="HHF124" s="483">
        <v>28.15</v>
      </c>
      <c r="HHG124" s="484">
        <v>486.86</v>
      </c>
      <c r="HHH124" s="485">
        <v>456.41</v>
      </c>
      <c r="HHI124" s="480" t="s">
        <v>181</v>
      </c>
      <c r="HHJ124" s="481" t="s">
        <v>2082</v>
      </c>
      <c r="HHK124" s="481" t="s">
        <v>2083</v>
      </c>
      <c r="HHL124" s="480" t="s">
        <v>2084</v>
      </c>
      <c r="HHM124" s="482" t="s">
        <v>27</v>
      </c>
      <c r="HHN124" s="483">
        <v>28.15</v>
      </c>
      <c r="HHO124" s="484">
        <v>486.86</v>
      </c>
      <c r="HHP124" s="485">
        <v>456.41</v>
      </c>
      <c r="HHQ124" s="480" t="s">
        <v>181</v>
      </c>
      <c r="HHR124" s="481" t="s">
        <v>2082</v>
      </c>
      <c r="HHS124" s="481" t="s">
        <v>2083</v>
      </c>
      <c r="HHT124" s="480" t="s">
        <v>2084</v>
      </c>
      <c r="HHU124" s="482" t="s">
        <v>27</v>
      </c>
      <c r="HHV124" s="483">
        <v>28.15</v>
      </c>
      <c r="HHW124" s="484">
        <v>486.86</v>
      </c>
      <c r="HHX124" s="485">
        <v>456.41</v>
      </c>
      <c r="HHY124" s="480" t="s">
        <v>181</v>
      </c>
      <c r="HHZ124" s="481" t="s">
        <v>2082</v>
      </c>
      <c r="HIA124" s="481" t="s">
        <v>2083</v>
      </c>
      <c r="HIB124" s="480" t="s">
        <v>2084</v>
      </c>
      <c r="HIC124" s="482" t="s">
        <v>27</v>
      </c>
      <c r="HID124" s="483">
        <v>28.15</v>
      </c>
      <c r="HIE124" s="484">
        <v>486.86</v>
      </c>
      <c r="HIF124" s="485">
        <v>456.41</v>
      </c>
      <c r="HIG124" s="480" t="s">
        <v>181</v>
      </c>
      <c r="HIH124" s="481" t="s">
        <v>2082</v>
      </c>
      <c r="HII124" s="481" t="s">
        <v>2083</v>
      </c>
      <c r="HIJ124" s="480" t="s">
        <v>2084</v>
      </c>
      <c r="HIK124" s="482" t="s">
        <v>27</v>
      </c>
      <c r="HIL124" s="483">
        <v>28.15</v>
      </c>
      <c r="HIM124" s="484">
        <v>486.86</v>
      </c>
      <c r="HIN124" s="485">
        <v>456.41</v>
      </c>
      <c r="HIO124" s="480" t="s">
        <v>181</v>
      </c>
      <c r="HIP124" s="481" t="s">
        <v>2082</v>
      </c>
      <c r="HIQ124" s="481" t="s">
        <v>2083</v>
      </c>
      <c r="HIR124" s="480" t="s">
        <v>2084</v>
      </c>
      <c r="HIS124" s="482" t="s">
        <v>27</v>
      </c>
      <c r="HIT124" s="483">
        <v>28.15</v>
      </c>
      <c r="HIU124" s="484">
        <v>486.86</v>
      </c>
      <c r="HIV124" s="485">
        <v>456.41</v>
      </c>
      <c r="HIW124" s="480" t="s">
        <v>181</v>
      </c>
      <c r="HIX124" s="481" t="s">
        <v>2082</v>
      </c>
      <c r="HIY124" s="481" t="s">
        <v>2083</v>
      </c>
      <c r="HIZ124" s="480" t="s">
        <v>2084</v>
      </c>
      <c r="HJA124" s="482" t="s">
        <v>27</v>
      </c>
      <c r="HJB124" s="483">
        <v>28.15</v>
      </c>
      <c r="HJC124" s="484">
        <v>486.86</v>
      </c>
      <c r="HJD124" s="485">
        <v>456.41</v>
      </c>
      <c r="HJE124" s="480" t="s">
        <v>181</v>
      </c>
      <c r="HJF124" s="481" t="s">
        <v>2082</v>
      </c>
      <c r="HJG124" s="481" t="s">
        <v>2083</v>
      </c>
      <c r="HJH124" s="480" t="s">
        <v>2084</v>
      </c>
      <c r="HJI124" s="482" t="s">
        <v>27</v>
      </c>
      <c r="HJJ124" s="483">
        <v>28.15</v>
      </c>
      <c r="HJK124" s="484">
        <v>486.86</v>
      </c>
      <c r="HJL124" s="485">
        <v>456.41</v>
      </c>
      <c r="HJM124" s="480" t="s">
        <v>181</v>
      </c>
      <c r="HJN124" s="481" t="s">
        <v>2082</v>
      </c>
      <c r="HJO124" s="481" t="s">
        <v>2083</v>
      </c>
      <c r="HJP124" s="480" t="s">
        <v>2084</v>
      </c>
      <c r="HJQ124" s="482" t="s">
        <v>27</v>
      </c>
      <c r="HJR124" s="483">
        <v>28.15</v>
      </c>
      <c r="HJS124" s="484">
        <v>486.86</v>
      </c>
      <c r="HJT124" s="485">
        <v>456.41</v>
      </c>
      <c r="HJU124" s="480" t="s">
        <v>181</v>
      </c>
      <c r="HJV124" s="481" t="s">
        <v>2082</v>
      </c>
      <c r="HJW124" s="481" t="s">
        <v>2083</v>
      </c>
      <c r="HJX124" s="480" t="s">
        <v>2084</v>
      </c>
      <c r="HJY124" s="482" t="s">
        <v>27</v>
      </c>
      <c r="HJZ124" s="483">
        <v>28.15</v>
      </c>
      <c r="HKA124" s="484">
        <v>486.86</v>
      </c>
      <c r="HKB124" s="485">
        <v>456.41</v>
      </c>
      <c r="HKC124" s="480" t="s">
        <v>181</v>
      </c>
      <c r="HKD124" s="481" t="s">
        <v>2082</v>
      </c>
      <c r="HKE124" s="481" t="s">
        <v>2083</v>
      </c>
      <c r="HKF124" s="480" t="s">
        <v>2084</v>
      </c>
      <c r="HKG124" s="482" t="s">
        <v>27</v>
      </c>
      <c r="HKH124" s="483">
        <v>28.15</v>
      </c>
      <c r="HKI124" s="484">
        <v>486.86</v>
      </c>
      <c r="HKJ124" s="485">
        <v>456.41</v>
      </c>
      <c r="HKK124" s="480" t="s">
        <v>181</v>
      </c>
      <c r="HKL124" s="481" t="s">
        <v>2082</v>
      </c>
      <c r="HKM124" s="481" t="s">
        <v>2083</v>
      </c>
      <c r="HKN124" s="480" t="s">
        <v>2084</v>
      </c>
      <c r="HKO124" s="482" t="s">
        <v>27</v>
      </c>
      <c r="HKP124" s="483">
        <v>28.15</v>
      </c>
      <c r="HKQ124" s="484">
        <v>486.86</v>
      </c>
      <c r="HKR124" s="485">
        <v>456.41</v>
      </c>
      <c r="HKS124" s="480" t="s">
        <v>181</v>
      </c>
      <c r="HKT124" s="481" t="s">
        <v>2082</v>
      </c>
      <c r="HKU124" s="481" t="s">
        <v>2083</v>
      </c>
      <c r="HKV124" s="480" t="s">
        <v>2084</v>
      </c>
      <c r="HKW124" s="482" t="s">
        <v>27</v>
      </c>
      <c r="HKX124" s="483">
        <v>28.15</v>
      </c>
      <c r="HKY124" s="484">
        <v>486.86</v>
      </c>
      <c r="HKZ124" s="485">
        <v>456.41</v>
      </c>
      <c r="HLA124" s="480" t="s">
        <v>181</v>
      </c>
      <c r="HLB124" s="481" t="s">
        <v>2082</v>
      </c>
      <c r="HLC124" s="481" t="s">
        <v>2083</v>
      </c>
      <c r="HLD124" s="480" t="s">
        <v>2084</v>
      </c>
      <c r="HLE124" s="482" t="s">
        <v>27</v>
      </c>
      <c r="HLF124" s="483">
        <v>28.15</v>
      </c>
      <c r="HLG124" s="484">
        <v>486.86</v>
      </c>
      <c r="HLH124" s="485">
        <v>456.41</v>
      </c>
      <c r="HLI124" s="480" t="s">
        <v>181</v>
      </c>
      <c r="HLJ124" s="481" t="s">
        <v>2082</v>
      </c>
      <c r="HLK124" s="481" t="s">
        <v>2083</v>
      </c>
      <c r="HLL124" s="480" t="s">
        <v>2084</v>
      </c>
      <c r="HLM124" s="482" t="s">
        <v>27</v>
      </c>
      <c r="HLN124" s="483">
        <v>28.15</v>
      </c>
      <c r="HLO124" s="484">
        <v>486.86</v>
      </c>
      <c r="HLP124" s="485">
        <v>456.41</v>
      </c>
      <c r="HLQ124" s="480" t="s">
        <v>181</v>
      </c>
      <c r="HLR124" s="481" t="s">
        <v>2082</v>
      </c>
      <c r="HLS124" s="481" t="s">
        <v>2083</v>
      </c>
      <c r="HLT124" s="480" t="s">
        <v>2084</v>
      </c>
      <c r="HLU124" s="482" t="s">
        <v>27</v>
      </c>
      <c r="HLV124" s="483">
        <v>28.15</v>
      </c>
      <c r="HLW124" s="484">
        <v>486.86</v>
      </c>
      <c r="HLX124" s="485">
        <v>456.41</v>
      </c>
      <c r="HLY124" s="480" t="s">
        <v>181</v>
      </c>
      <c r="HLZ124" s="481" t="s">
        <v>2082</v>
      </c>
      <c r="HMA124" s="481" t="s">
        <v>2083</v>
      </c>
      <c r="HMB124" s="480" t="s">
        <v>2084</v>
      </c>
      <c r="HMC124" s="482" t="s">
        <v>27</v>
      </c>
      <c r="HMD124" s="483">
        <v>28.15</v>
      </c>
      <c r="HME124" s="484">
        <v>486.86</v>
      </c>
      <c r="HMF124" s="485">
        <v>456.41</v>
      </c>
      <c r="HMG124" s="480" t="s">
        <v>181</v>
      </c>
      <c r="HMH124" s="481" t="s">
        <v>2082</v>
      </c>
      <c r="HMI124" s="481" t="s">
        <v>2083</v>
      </c>
      <c r="HMJ124" s="480" t="s">
        <v>2084</v>
      </c>
      <c r="HMK124" s="482" t="s">
        <v>27</v>
      </c>
      <c r="HML124" s="483">
        <v>28.15</v>
      </c>
      <c r="HMM124" s="484">
        <v>486.86</v>
      </c>
      <c r="HMN124" s="485">
        <v>456.41</v>
      </c>
      <c r="HMO124" s="480" t="s">
        <v>181</v>
      </c>
      <c r="HMP124" s="481" t="s">
        <v>2082</v>
      </c>
      <c r="HMQ124" s="481" t="s">
        <v>2083</v>
      </c>
      <c r="HMR124" s="480" t="s">
        <v>2084</v>
      </c>
      <c r="HMS124" s="482" t="s">
        <v>27</v>
      </c>
      <c r="HMT124" s="483">
        <v>28.15</v>
      </c>
      <c r="HMU124" s="484">
        <v>486.86</v>
      </c>
      <c r="HMV124" s="485">
        <v>456.41</v>
      </c>
      <c r="HMW124" s="480" t="s">
        <v>181</v>
      </c>
      <c r="HMX124" s="481" t="s">
        <v>2082</v>
      </c>
      <c r="HMY124" s="481" t="s">
        <v>2083</v>
      </c>
      <c r="HMZ124" s="480" t="s">
        <v>2084</v>
      </c>
      <c r="HNA124" s="482" t="s">
        <v>27</v>
      </c>
      <c r="HNB124" s="483">
        <v>28.15</v>
      </c>
      <c r="HNC124" s="484">
        <v>486.86</v>
      </c>
      <c r="HND124" s="485">
        <v>456.41</v>
      </c>
      <c r="HNE124" s="480" t="s">
        <v>181</v>
      </c>
      <c r="HNF124" s="481" t="s">
        <v>2082</v>
      </c>
      <c r="HNG124" s="481" t="s">
        <v>2083</v>
      </c>
      <c r="HNH124" s="480" t="s">
        <v>2084</v>
      </c>
      <c r="HNI124" s="482" t="s">
        <v>27</v>
      </c>
      <c r="HNJ124" s="483">
        <v>28.15</v>
      </c>
      <c r="HNK124" s="484">
        <v>486.86</v>
      </c>
      <c r="HNL124" s="485">
        <v>456.41</v>
      </c>
      <c r="HNM124" s="480" t="s">
        <v>181</v>
      </c>
      <c r="HNN124" s="481" t="s">
        <v>2082</v>
      </c>
      <c r="HNO124" s="481" t="s">
        <v>2083</v>
      </c>
      <c r="HNP124" s="480" t="s">
        <v>2084</v>
      </c>
      <c r="HNQ124" s="482" t="s">
        <v>27</v>
      </c>
      <c r="HNR124" s="483">
        <v>28.15</v>
      </c>
      <c r="HNS124" s="484">
        <v>486.86</v>
      </c>
      <c r="HNT124" s="485">
        <v>456.41</v>
      </c>
      <c r="HNU124" s="480" t="s">
        <v>181</v>
      </c>
      <c r="HNV124" s="481" t="s">
        <v>2082</v>
      </c>
      <c r="HNW124" s="481" t="s">
        <v>2083</v>
      </c>
      <c r="HNX124" s="480" t="s">
        <v>2084</v>
      </c>
      <c r="HNY124" s="482" t="s">
        <v>27</v>
      </c>
      <c r="HNZ124" s="483">
        <v>28.15</v>
      </c>
      <c r="HOA124" s="484">
        <v>486.86</v>
      </c>
      <c r="HOB124" s="485">
        <v>456.41</v>
      </c>
      <c r="HOC124" s="480" t="s">
        <v>181</v>
      </c>
      <c r="HOD124" s="481" t="s">
        <v>2082</v>
      </c>
      <c r="HOE124" s="481" t="s">
        <v>2083</v>
      </c>
      <c r="HOF124" s="480" t="s">
        <v>2084</v>
      </c>
      <c r="HOG124" s="482" t="s">
        <v>27</v>
      </c>
      <c r="HOH124" s="483">
        <v>28.15</v>
      </c>
      <c r="HOI124" s="484">
        <v>486.86</v>
      </c>
      <c r="HOJ124" s="485">
        <v>456.41</v>
      </c>
      <c r="HOK124" s="480" t="s">
        <v>181</v>
      </c>
      <c r="HOL124" s="481" t="s">
        <v>2082</v>
      </c>
      <c r="HOM124" s="481" t="s">
        <v>2083</v>
      </c>
      <c r="HON124" s="480" t="s">
        <v>2084</v>
      </c>
      <c r="HOO124" s="482" t="s">
        <v>27</v>
      </c>
      <c r="HOP124" s="483">
        <v>28.15</v>
      </c>
      <c r="HOQ124" s="484">
        <v>486.86</v>
      </c>
      <c r="HOR124" s="485">
        <v>456.41</v>
      </c>
      <c r="HOS124" s="480" t="s">
        <v>181</v>
      </c>
      <c r="HOT124" s="481" t="s">
        <v>2082</v>
      </c>
      <c r="HOU124" s="481" t="s">
        <v>2083</v>
      </c>
      <c r="HOV124" s="480" t="s">
        <v>2084</v>
      </c>
      <c r="HOW124" s="482" t="s">
        <v>27</v>
      </c>
      <c r="HOX124" s="483">
        <v>28.15</v>
      </c>
      <c r="HOY124" s="484">
        <v>486.86</v>
      </c>
      <c r="HOZ124" s="485">
        <v>456.41</v>
      </c>
      <c r="HPA124" s="480" t="s">
        <v>181</v>
      </c>
      <c r="HPB124" s="481" t="s">
        <v>2082</v>
      </c>
      <c r="HPC124" s="481" t="s">
        <v>2083</v>
      </c>
      <c r="HPD124" s="480" t="s">
        <v>2084</v>
      </c>
      <c r="HPE124" s="482" t="s">
        <v>27</v>
      </c>
      <c r="HPF124" s="483">
        <v>28.15</v>
      </c>
      <c r="HPG124" s="484">
        <v>486.86</v>
      </c>
      <c r="HPH124" s="485">
        <v>456.41</v>
      </c>
      <c r="HPI124" s="480" t="s">
        <v>181</v>
      </c>
      <c r="HPJ124" s="481" t="s">
        <v>2082</v>
      </c>
      <c r="HPK124" s="481" t="s">
        <v>2083</v>
      </c>
      <c r="HPL124" s="480" t="s">
        <v>2084</v>
      </c>
      <c r="HPM124" s="482" t="s">
        <v>27</v>
      </c>
      <c r="HPN124" s="483">
        <v>28.15</v>
      </c>
      <c r="HPO124" s="484">
        <v>486.86</v>
      </c>
      <c r="HPP124" s="485">
        <v>456.41</v>
      </c>
      <c r="HPQ124" s="480" t="s">
        <v>181</v>
      </c>
      <c r="HPR124" s="481" t="s">
        <v>2082</v>
      </c>
      <c r="HPS124" s="481" t="s">
        <v>2083</v>
      </c>
      <c r="HPT124" s="480" t="s">
        <v>2084</v>
      </c>
      <c r="HPU124" s="482" t="s">
        <v>27</v>
      </c>
      <c r="HPV124" s="483">
        <v>28.15</v>
      </c>
      <c r="HPW124" s="484">
        <v>486.86</v>
      </c>
      <c r="HPX124" s="485">
        <v>456.41</v>
      </c>
      <c r="HPY124" s="480" t="s">
        <v>181</v>
      </c>
      <c r="HPZ124" s="481" t="s">
        <v>2082</v>
      </c>
      <c r="HQA124" s="481" t="s">
        <v>2083</v>
      </c>
      <c r="HQB124" s="480" t="s">
        <v>2084</v>
      </c>
      <c r="HQC124" s="482" t="s">
        <v>27</v>
      </c>
      <c r="HQD124" s="483">
        <v>28.15</v>
      </c>
      <c r="HQE124" s="484">
        <v>486.86</v>
      </c>
      <c r="HQF124" s="485">
        <v>456.41</v>
      </c>
      <c r="HQG124" s="480" t="s">
        <v>181</v>
      </c>
      <c r="HQH124" s="481" t="s">
        <v>2082</v>
      </c>
      <c r="HQI124" s="481" t="s">
        <v>2083</v>
      </c>
      <c r="HQJ124" s="480" t="s">
        <v>2084</v>
      </c>
      <c r="HQK124" s="482" t="s">
        <v>27</v>
      </c>
      <c r="HQL124" s="483">
        <v>28.15</v>
      </c>
      <c r="HQM124" s="484">
        <v>486.86</v>
      </c>
      <c r="HQN124" s="485">
        <v>456.41</v>
      </c>
      <c r="HQO124" s="480" t="s">
        <v>181</v>
      </c>
      <c r="HQP124" s="481" t="s">
        <v>2082</v>
      </c>
      <c r="HQQ124" s="481" t="s">
        <v>2083</v>
      </c>
      <c r="HQR124" s="480" t="s">
        <v>2084</v>
      </c>
      <c r="HQS124" s="482" t="s">
        <v>27</v>
      </c>
      <c r="HQT124" s="483">
        <v>28.15</v>
      </c>
      <c r="HQU124" s="484">
        <v>486.86</v>
      </c>
      <c r="HQV124" s="485">
        <v>456.41</v>
      </c>
      <c r="HQW124" s="480" t="s">
        <v>181</v>
      </c>
      <c r="HQX124" s="481" t="s">
        <v>2082</v>
      </c>
      <c r="HQY124" s="481" t="s">
        <v>2083</v>
      </c>
      <c r="HQZ124" s="480" t="s">
        <v>2084</v>
      </c>
      <c r="HRA124" s="482" t="s">
        <v>27</v>
      </c>
      <c r="HRB124" s="483">
        <v>28.15</v>
      </c>
      <c r="HRC124" s="484">
        <v>486.86</v>
      </c>
      <c r="HRD124" s="485">
        <v>456.41</v>
      </c>
      <c r="HRE124" s="480" t="s">
        <v>181</v>
      </c>
      <c r="HRF124" s="481" t="s">
        <v>2082</v>
      </c>
      <c r="HRG124" s="481" t="s">
        <v>2083</v>
      </c>
      <c r="HRH124" s="480" t="s">
        <v>2084</v>
      </c>
      <c r="HRI124" s="482" t="s">
        <v>27</v>
      </c>
      <c r="HRJ124" s="483">
        <v>28.15</v>
      </c>
      <c r="HRK124" s="484">
        <v>486.86</v>
      </c>
      <c r="HRL124" s="485">
        <v>456.41</v>
      </c>
      <c r="HRM124" s="480" t="s">
        <v>181</v>
      </c>
      <c r="HRN124" s="481" t="s">
        <v>2082</v>
      </c>
      <c r="HRO124" s="481" t="s">
        <v>2083</v>
      </c>
      <c r="HRP124" s="480" t="s">
        <v>2084</v>
      </c>
      <c r="HRQ124" s="482" t="s">
        <v>27</v>
      </c>
      <c r="HRR124" s="483">
        <v>28.15</v>
      </c>
      <c r="HRS124" s="484">
        <v>486.86</v>
      </c>
      <c r="HRT124" s="485">
        <v>456.41</v>
      </c>
      <c r="HRU124" s="480" t="s">
        <v>181</v>
      </c>
      <c r="HRV124" s="481" t="s">
        <v>2082</v>
      </c>
      <c r="HRW124" s="481" t="s">
        <v>2083</v>
      </c>
      <c r="HRX124" s="480" t="s">
        <v>2084</v>
      </c>
      <c r="HRY124" s="482" t="s">
        <v>27</v>
      </c>
      <c r="HRZ124" s="483">
        <v>28.15</v>
      </c>
      <c r="HSA124" s="484">
        <v>486.86</v>
      </c>
      <c r="HSB124" s="485">
        <v>456.41</v>
      </c>
      <c r="HSC124" s="480" t="s">
        <v>181</v>
      </c>
      <c r="HSD124" s="481" t="s">
        <v>2082</v>
      </c>
      <c r="HSE124" s="481" t="s">
        <v>2083</v>
      </c>
      <c r="HSF124" s="480" t="s">
        <v>2084</v>
      </c>
      <c r="HSG124" s="482" t="s">
        <v>27</v>
      </c>
      <c r="HSH124" s="483">
        <v>28.15</v>
      </c>
      <c r="HSI124" s="484">
        <v>486.86</v>
      </c>
      <c r="HSJ124" s="485">
        <v>456.41</v>
      </c>
      <c r="HSK124" s="480" t="s">
        <v>181</v>
      </c>
      <c r="HSL124" s="481" t="s">
        <v>2082</v>
      </c>
      <c r="HSM124" s="481" t="s">
        <v>2083</v>
      </c>
      <c r="HSN124" s="480" t="s">
        <v>2084</v>
      </c>
      <c r="HSO124" s="482" t="s">
        <v>27</v>
      </c>
      <c r="HSP124" s="483">
        <v>28.15</v>
      </c>
      <c r="HSQ124" s="484">
        <v>486.86</v>
      </c>
      <c r="HSR124" s="485">
        <v>456.41</v>
      </c>
      <c r="HSS124" s="480" t="s">
        <v>181</v>
      </c>
      <c r="HST124" s="481" t="s">
        <v>2082</v>
      </c>
      <c r="HSU124" s="481" t="s">
        <v>2083</v>
      </c>
      <c r="HSV124" s="480" t="s">
        <v>2084</v>
      </c>
      <c r="HSW124" s="482" t="s">
        <v>27</v>
      </c>
      <c r="HSX124" s="483">
        <v>28.15</v>
      </c>
      <c r="HSY124" s="484">
        <v>486.86</v>
      </c>
      <c r="HSZ124" s="485">
        <v>456.41</v>
      </c>
      <c r="HTA124" s="480" t="s">
        <v>181</v>
      </c>
      <c r="HTB124" s="481" t="s">
        <v>2082</v>
      </c>
      <c r="HTC124" s="481" t="s">
        <v>2083</v>
      </c>
      <c r="HTD124" s="480" t="s">
        <v>2084</v>
      </c>
      <c r="HTE124" s="482" t="s">
        <v>27</v>
      </c>
      <c r="HTF124" s="483">
        <v>28.15</v>
      </c>
      <c r="HTG124" s="484">
        <v>486.86</v>
      </c>
      <c r="HTH124" s="485">
        <v>456.41</v>
      </c>
      <c r="HTI124" s="480" t="s">
        <v>181</v>
      </c>
      <c r="HTJ124" s="481" t="s">
        <v>2082</v>
      </c>
      <c r="HTK124" s="481" t="s">
        <v>2083</v>
      </c>
      <c r="HTL124" s="480" t="s">
        <v>2084</v>
      </c>
      <c r="HTM124" s="482" t="s">
        <v>27</v>
      </c>
      <c r="HTN124" s="483">
        <v>28.15</v>
      </c>
      <c r="HTO124" s="484">
        <v>486.86</v>
      </c>
      <c r="HTP124" s="485">
        <v>456.41</v>
      </c>
      <c r="HTQ124" s="480" t="s">
        <v>181</v>
      </c>
      <c r="HTR124" s="481" t="s">
        <v>2082</v>
      </c>
      <c r="HTS124" s="481" t="s">
        <v>2083</v>
      </c>
      <c r="HTT124" s="480" t="s">
        <v>2084</v>
      </c>
      <c r="HTU124" s="482" t="s">
        <v>27</v>
      </c>
      <c r="HTV124" s="483">
        <v>28.15</v>
      </c>
      <c r="HTW124" s="484">
        <v>486.86</v>
      </c>
      <c r="HTX124" s="485">
        <v>456.41</v>
      </c>
      <c r="HTY124" s="480" t="s">
        <v>181</v>
      </c>
      <c r="HTZ124" s="481" t="s">
        <v>2082</v>
      </c>
      <c r="HUA124" s="481" t="s">
        <v>2083</v>
      </c>
      <c r="HUB124" s="480" t="s">
        <v>2084</v>
      </c>
      <c r="HUC124" s="482" t="s">
        <v>27</v>
      </c>
      <c r="HUD124" s="483">
        <v>28.15</v>
      </c>
      <c r="HUE124" s="484">
        <v>486.86</v>
      </c>
      <c r="HUF124" s="485">
        <v>456.41</v>
      </c>
      <c r="HUG124" s="480" t="s">
        <v>181</v>
      </c>
      <c r="HUH124" s="481" t="s">
        <v>2082</v>
      </c>
      <c r="HUI124" s="481" t="s">
        <v>2083</v>
      </c>
      <c r="HUJ124" s="480" t="s">
        <v>2084</v>
      </c>
      <c r="HUK124" s="482" t="s">
        <v>27</v>
      </c>
      <c r="HUL124" s="483">
        <v>28.15</v>
      </c>
      <c r="HUM124" s="484">
        <v>486.86</v>
      </c>
      <c r="HUN124" s="485">
        <v>456.41</v>
      </c>
      <c r="HUO124" s="480" t="s">
        <v>181</v>
      </c>
      <c r="HUP124" s="481" t="s">
        <v>2082</v>
      </c>
      <c r="HUQ124" s="481" t="s">
        <v>2083</v>
      </c>
      <c r="HUR124" s="480" t="s">
        <v>2084</v>
      </c>
      <c r="HUS124" s="482" t="s">
        <v>27</v>
      </c>
      <c r="HUT124" s="483">
        <v>28.15</v>
      </c>
      <c r="HUU124" s="484">
        <v>486.86</v>
      </c>
      <c r="HUV124" s="485">
        <v>456.41</v>
      </c>
      <c r="HUW124" s="480" t="s">
        <v>181</v>
      </c>
      <c r="HUX124" s="481" t="s">
        <v>2082</v>
      </c>
      <c r="HUY124" s="481" t="s">
        <v>2083</v>
      </c>
      <c r="HUZ124" s="480" t="s">
        <v>2084</v>
      </c>
      <c r="HVA124" s="482" t="s">
        <v>27</v>
      </c>
      <c r="HVB124" s="483">
        <v>28.15</v>
      </c>
      <c r="HVC124" s="484">
        <v>486.86</v>
      </c>
      <c r="HVD124" s="485">
        <v>456.41</v>
      </c>
      <c r="HVE124" s="480" t="s">
        <v>181</v>
      </c>
      <c r="HVF124" s="481" t="s">
        <v>2082</v>
      </c>
      <c r="HVG124" s="481" t="s">
        <v>2083</v>
      </c>
      <c r="HVH124" s="480" t="s">
        <v>2084</v>
      </c>
      <c r="HVI124" s="482" t="s">
        <v>27</v>
      </c>
      <c r="HVJ124" s="483">
        <v>28.15</v>
      </c>
      <c r="HVK124" s="484">
        <v>486.86</v>
      </c>
      <c r="HVL124" s="485">
        <v>456.41</v>
      </c>
      <c r="HVM124" s="480" t="s">
        <v>181</v>
      </c>
      <c r="HVN124" s="481" t="s">
        <v>2082</v>
      </c>
      <c r="HVO124" s="481" t="s">
        <v>2083</v>
      </c>
      <c r="HVP124" s="480" t="s">
        <v>2084</v>
      </c>
      <c r="HVQ124" s="482" t="s">
        <v>27</v>
      </c>
      <c r="HVR124" s="483">
        <v>28.15</v>
      </c>
      <c r="HVS124" s="484">
        <v>486.86</v>
      </c>
      <c r="HVT124" s="485">
        <v>456.41</v>
      </c>
      <c r="HVU124" s="480" t="s">
        <v>181</v>
      </c>
      <c r="HVV124" s="481" t="s">
        <v>2082</v>
      </c>
      <c r="HVW124" s="481" t="s">
        <v>2083</v>
      </c>
      <c r="HVX124" s="480" t="s">
        <v>2084</v>
      </c>
      <c r="HVY124" s="482" t="s">
        <v>27</v>
      </c>
      <c r="HVZ124" s="483">
        <v>28.15</v>
      </c>
      <c r="HWA124" s="484">
        <v>486.86</v>
      </c>
      <c r="HWB124" s="485">
        <v>456.41</v>
      </c>
      <c r="HWC124" s="480" t="s">
        <v>181</v>
      </c>
      <c r="HWD124" s="481" t="s">
        <v>2082</v>
      </c>
      <c r="HWE124" s="481" t="s">
        <v>2083</v>
      </c>
      <c r="HWF124" s="480" t="s">
        <v>2084</v>
      </c>
      <c r="HWG124" s="482" t="s">
        <v>27</v>
      </c>
      <c r="HWH124" s="483">
        <v>28.15</v>
      </c>
      <c r="HWI124" s="484">
        <v>486.86</v>
      </c>
      <c r="HWJ124" s="485">
        <v>456.41</v>
      </c>
      <c r="HWK124" s="480" t="s">
        <v>181</v>
      </c>
      <c r="HWL124" s="481" t="s">
        <v>2082</v>
      </c>
      <c r="HWM124" s="481" t="s">
        <v>2083</v>
      </c>
      <c r="HWN124" s="480" t="s">
        <v>2084</v>
      </c>
      <c r="HWO124" s="482" t="s">
        <v>27</v>
      </c>
      <c r="HWP124" s="483">
        <v>28.15</v>
      </c>
      <c r="HWQ124" s="484">
        <v>486.86</v>
      </c>
      <c r="HWR124" s="485">
        <v>456.41</v>
      </c>
      <c r="HWS124" s="480" t="s">
        <v>181</v>
      </c>
      <c r="HWT124" s="481" t="s">
        <v>2082</v>
      </c>
      <c r="HWU124" s="481" t="s">
        <v>2083</v>
      </c>
      <c r="HWV124" s="480" t="s">
        <v>2084</v>
      </c>
      <c r="HWW124" s="482" t="s">
        <v>27</v>
      </c>
      <c r="HWX124" s="483">
        <v>28.15</v>
      </c>
      <c r="HWY124" s="484">
        <v>486.86</v>
      </c>
      <c r="HWZ124" s="485">
        <v>456.41</v>
      </c>
      <c r="HXA124" s="480" t="s">
        <v>181</v>
      </c>
      <c r="HXB124" s="481" t="s">
        <v>2082</v>
      </c>
      <c r="HXC124" s="481" t="s">
        <v>2083</v>
      </c>
      <c r="HXD124" s="480" t="s">
        <v>2084</v>
      </c>
      <c r="HXE124" s="482" t="s">
        <v>27</v>
      </c>
      <c r="HXF124" s="483">
        <v>28.15</v>
      </c>
      <c r="HXG124" s="484">
        <v>486.86</v>
      </c>
      <c r="HXH124" s="485">
        <v>456.41</v>
      </c>
      <c r="HXI124" s="480" t="s">
        <v>181</v>
      </c>
      <c r="HXJ124" s="481" t="s">
        <v>2082</v>
      </c>
      <c r="HXK124" s="481" t="s">
        <v>2083</v>
      </c>
      <c r="HXL124" s="480" t="s">
        <v>2084</v>
      </c>
      <c r="HXM124" s="482" t="s">
        <v>27</v>
      </c>
      <c r="HXN124" s="483">
        <v>28.15</v>
      </c>
      <c r="HXO124" s="484">
        <v>486.86</v>
      </c>
      <c r="HXP124" s="485">
        <v>456.41</v>
      </c>
      <c r="HXQ124" s="480" t="s">
        <v>181</v>
      </c>
      <c r="HXR124" s="481" t="s">
        <v>2082</v>
      </c>
      <c r="HXS124" s="481" t="s">
        <v>2083</v>
      </c>
      <c r="HXT124" s="480" t="s">
        <v>2084</v>
      </c>
      <c r="HXU124" s="482" t="s">
        <v>27</v>
      </c>
      <c r="HXV124" s="483">
        <v>28.15</v>
      </c>
      <c r="HXW124" s="484">
        <v>486.86</v>
      </c>
      <c r="HXX124" s="485">
        <v>456.41</v>
      </c>
      <c r="HXY124" s="480" t="s">
        <v>181</v>
      </c>
      <c r="HXZ124" s="481" t="s">
        <v>2082</v>
      </c>
      <c r="HYA124" s="481" t="s">
        <v>2083</v>
      </c>
      <c r="HYB124" s="480" t="s">
        <v>2084</v>
      </c>
      <c r="HYC124" s="482" t="s">
        <v>27</v>
      </c>
      <c r="HYD124" s="483">
        <v>28.15</v>
      </c>
      <c r="HYE124" s="484">
        <v>486.86</v>
      </c>
      <c r="HYF124" s="485">
        <v>456.41</v>
      </c>
      <c r="HYG124" s="480" t="s">
        <v>181</v>
      </c>
      <c r="HYH124" s="481" t="s">
        <v>2082</v>
      </c>
      <c r="HYI124" s="481" t="s">
        <v>2083</v>
      </c>
      <c r="HYJ124" s="480" t="s">
        <v>2084</v>
      </c>
      <c r="HYK124" s="482" t="s">
        <v>27</v>
      </c>
      <c r="HYL124" s="483">
        <v>28.15</v>
      </c>
      <c r="HYM124" s="484">
        <v>486.86</v>
      </c>
      <c r="HYN124" s="485">
        <v>456.41</v>
      </c>
      <c r="HYO124" s="480" t="s">
        <v>181</v>
      </c>
      <c r="HYP124" s="481" t="s">
        <v>2082</v>
      </c>
      <c r="HYQ124" s="481" t="s">
        <v>2083</v>
      </c>
      <c r="HYR124" s="480" t="s">
        <v>2084</v>
      </c>
      <c r="HYS124" s="482" t="s">
        <v>27</v>
      </c>
      <c r="HYT124" s="483">
        <v>28.15</v>
      </c>
      <c r="HYU124" s="484">
        <v>486.86</v>
      </c>
      <c r="HYV124" s="485">
        <v>456.41</v>
      </c>
      <c r="HYW124" s="480" t="s">
        <v>181</v>
      </c>
      <c r="HYX124" s="481" t="s">
        <v>2082</v>
      </c>
      <c r="HYY124" s="481" t="s">
        <v>2083</v>
      </c>
      <c r="HYZ124" s="480" t="s">
        <v>2084</v>
      </c>
      <c r="HZA124" s="482" t="s">
        <v>27</v>
      </c>
      <c r="HZB124" s="483">
        <v>28.15</v>
      </c>
      <c r="HZC124" s="484">
        <v>486.86</v>
      </c>
      <c r="HZD124" s="485">
        <v>456.41</v>
      </c>
      <c r="HZE124" s="480" t="s">
        <v>181</v>
      </c>
      <c r="HZF124" s="481" t="s">
        <v>2082</v>
      </c>
      <c r="HZG124" s="481" t="s">
        <v>2083</v>
      </c>
      <c r="HZH124" s="480" t="s">
        <v>2084</v>
      </c>
      <c r="HZI124" s="482" t="s">
        <v>27</v>
      </c>
      <c r="HZJ124" s="483">
        <v>28.15</v>
      </c>
      <c r="HZK124" s="484">
        <v>486.86</v>
      </c>
      <c r="HZL124" s="485">
        <v>456.41</v>
      </c>
      <c r="HZM124" s="480" t="s">
        <v>181</v>
      </c>
      <c r="HZN124" s="481" t="s">
        <v>2082</v>
      </c>
      <c r="HZO124" s="481" t="s">
        <v>2083</v>
      </c>
      <c r="HZP124" s="480" t="s">
        <v>2084</v>
      </c>
      <c r="HZQ124" s="482" t="s">
        <v>27</v>
      </c>
      <c r="HZR124" s="483">
        <v>28.15</v>
      </c>
      <c r="HZS124" s="484">
        <v>486.86</v>
      </c>
      <c r="HZT124" s="485">
        <v>456.41</v>
      </c>
      <c r="HZU124" s="480" t="s">
        <v>181</v>
      </c>
      <c r="HZV124" s="481" t="s">
        <v>2082</v>
      </c>
      <c r="HZW124" s="481" t="s">
        <v>2083</v>
      </c>
      <c r="HZX124" s="480" t="s">
        <v>2084</v>
      </c>
      <c r="HZY124" s="482" t="s">
        <v>27</v>
      </c>
      <c r="HZZ124" s="483">
        <v>28.15</v>
      </c>
      <c r="IAA124" s="484">
        <v>486.86</v>
      </c>
      <c r="IAB124" s="485">
        <v>456.41</v>
      </c>
      <c r="IAC124" s="480" t="s">
        <v>181</v>
      </c>
      <c r="IAD124" s="481" t="s">
        <v>2082</v>
      </c>
      <c r="IAE124" s="481" t="s">
        <v>2083</v>
      </c>
      <c r="IAF124" s="480" t="s">
        <v>2084</v>
      </c>
      <c r="IAG124" s="482" t="s">
        <v>27</v>
      </c>
      <c r="IAH124" s="483">
        <v>28.15</v>
      </c>
      <c r="IAI124" s="484">
        <v>486.86</v>
      </c>
      <c r="IAJ124" s="485">
        <v>456.41</v>
      </c>
      <c r="IAK124" s="480" t="s">
        <v>181</v>
      </c>
      <c r="IAL124" s="481" t="s">
        <v>2082</v>
      </c>
      <c r="IAM124" s="481" t="s">
        <v>2083</v>
      </c>
      <c r="IAN124" s="480" t="s">
        <v>2084</v>
      </c>
      <c r="IAO124" s="482" t="s">
        <v>27</v>
      </c>
      <c r="IAP124" s="483">
        <v>28.15</v>
      </c>
      <c r="IAQ124" s="484">
        <v>486.86</v>
      </c>
      <c r="IAR124" s="485">
        <v>456.41</v>
      </c>
      <c r="IAS124" s="480" t="s">
        <v>181</v>
      </c>
      <c r="IAT124" s="481" t="s">
        <v>2082</v>
      </c>
      <c r="IAU124" s="481" t="s">
        <v>2083</v>
      </c>
      <c r="IAV124" s="480" t="s">
        <v>2084</v>
      </c>
      <c r="IAW124" s="482" t="s">
        <v>27</v>
      </c>
      <c r="IAX124" s="483">
        <v>28.15</v>
      </c>
      <c r="IAY124" s="484">
        <v>486.86</v>
      </c>
      <c r="IAZ124" s="485">
        <v>456.41</v>
      </c>
      <c r="IBA124" s="480" t="s">
        <v>181</v>
      </c>
      <c r="IBB124" s="481" t="s">
        <v>2082</v>
      </c>
      <c r="IBC124" s="481" t="s">
        <v>2083</v>
      </c>
      <c r="IBD124" s="480" t="s">
        <v>2084</v>
      </c>
      <c r="IBE124" s="482" t="s">
        <v>27</v>
      </c>
      <c r="IBF124" s="483">
        <v>28.15</v>
      </c>
      <c r="IBG124" s="484">
        <v>486.86</v>
      </c>
      <c r="IBH124" s="485">
        <v>456.41</v>
      </c>
      <c r="IBI124" s="480" t="s">
        <v>181</v>
      </c>
      <c r="IBJ124" s="481" t="s">
        <v>2082</v>
      </c>
      <c r="IBK124" s="481" t="s">
        <v>2083</v>
      </c>
      <c r="IBL124" s="480" t="s">
        <v>2084</v>
      </c>
      <c r="IBM124" s="482" t="s">
        <v>27</v>
      </c>
      <c r="IBN124" s="483">
        <v>28.15</v>
      </c>
      <c r="IBO124" s="484">
        <v>486.86</v>
      </c>
      <c r="IBP124" s="485">
        <v>456.41</v>
      </c>
      <c r="IBQ124" s="480" t="s">
        <v>181</v>
      </c>
      <c r="IBR124" s="481" t="s">
        <v>2082</v>
      </c>
      <c r="IBS124" s="481" t="s">
        <v>2083</v>
      </c>
      <c r="IBT124" s="480" t="s">
        <v>2084</v>
      </c>
      <c r="IBU124" s="482" t="s">
        <v>27</v>
      </c>
      <c r="IBV124" s="483">
        <v>28.15</v>
      </c>
      <c r="IBW124" s="484">
        <v>486.86</v>
      </c>
      <c r="IBX124" s="485">
        <v>456.41</v>
      </c>
      <c r="IBY124" s="480" t="s">
        <v>181</v>
      </c>
      <c r="IBZ124" s="481" t="s">
        <v>2082</v>
      </c>
      <c r="ICA124" s="481" t="s">
        <v>2083</v>
      </c>
      <c r="ICB124" s="480" t="s">
        <v>2084</v>
      </c>
      <c r="ICC124" s="482" t="s">
        <v>27</v>
      </c>
      <c r="ICD124" s="483">
        <v>28.15</v>
      </c>
      <c r="ICE124" s="484">
        <v>486.86</v>
      </c>
      <c r="ICF124" s="485">
        <v>456.41</v>
      </c>
      <c r="ICG124" s="480" t="s">
        <v>181</v>
      </c>
      <c r="ICH124" s="481" t="s">
        <v>2082</v>
      </c>
      <c r="ICI124" s="481" t="s">
        <v>2083</v>
      </c>
      <c r="ICJ124" s="480" t="s">
        <v>2084</v>
      </c>
      <c r="ICK124" s="482" t="s">
        <v>27</v>
      </c>
      <c r="ICL124" s="483">
        <v>28.15</v>
      </c>
      <c r="ICM124" s="484">
        <v>486.86</v>
      </c>
      <c r="ICN124" s="485">
        <v>456.41</v>
      </c>
      <c r="ICO124" s="480" t="s">
        <v>181</v>
      </c>
      <c r="ICP124" s="481" t="s">
        <v>2082</v>
      </c>
      <c r="ICQ124" s="481" t="s">
        <v>2083</v>
      </c>
      <c r="ICR124" s="480" t="s">
        <v>2084</v>
      </c>
      <c r="ICS124" s="482" t="s">
        <v>27</v>
      </c>
      <c r="ICT124" s="483">
        <v>28.15</v>
      </c>
      <c r="ICU124" s="484">
        <v>486.86</v>
      </c>
      <c r="ICV124" s="485">
        <v>456.41</v>
      </c>
      <c r="ICW124" s="480" t="s">
        <v>181</v>
      </c>
      <c r="ICX124" s="481" t="s">
        <v>2082</v>
      </c>
      <c r="ICY124" s="481" t="s">
        <v>2083</v>
      </c>
      <c r="ICZ124" s="480" t="s">
        <v>2084</v>
      </c>
      <c r="IDA124" s="482" t="s">
        <v>27</v>
      </c>
      <c r="IDB124" s="483">
        <v>28.15</v>
      </c>
      <c r="IDC124" s="484">
        <v>486.86</v>
      </c>
      <c r="IDD124" s="485">
        <v>456.41</v>
      </c>
      <c r="IDE124" s="480" t="s">
        <v>181</v>
      </c>
      <c r="IDF124" s="481" t="s">
        <v>2082</v>
      </c>
      <c r="IDG124" s="481" t="s">
        <v>2083</v>
      </c>
      <c r="IDH124" s="480" t="s">
        <v>2084</v>
      </c>
      <c r="IDI124" s="482" t="s">
        <v>27</v>
      </c>
      <c r="IDJ124" s="483">
        <v>28.15</v>
      </c>
      <c r="IDK124" s="484">
        <v>486.86</v>
      </c>
      <c r="IDL124" s="485">
        <v>456.41</v>
      </c>
      <c r="IDM124" s="480" t="s">
        <v>181</v>
      </c>
      <c r="IDN124" s="481" t="s">
        <v>2082</v>
      </c>
      <c r="IDO124" s="481" t="s">
        <v>2083</v>
      </c>
      <c r="IDP124" s="480" t="s">
        <v>2084</v>
      </c>
      <c r="IDQ124" s="482" t="s">
        <v>27</v>
      </c>
      <c r="IDR124" s="483">
        <v>28.15</v>
      </c>
      <c r="IDS124" s="484">
        <v>486.86</v>
      </c>
      <c r="IDT124" s="485">
        <v>456.41</v>
      </c>
      <c r="IDU124" s="480" t="s">
        <v>181</v>
      </c>
      <c r="IDV124" s="481" t="s">
        <v>2082</v>
      </c>
      <c r="IDW124" s="481" t="s">
        <v>2083</v>
      </c>
      <c r="IDX124" s="480" t="s">
        <v>2084</v>
      </c>
      <c r="IDY124" s="482" t="s">
        <v>27</v>
      </c>
      <c r="IDZ124" s="483">
        <v>28.15</v>
      </c>
      <c r="IEA124" s="484">
        <v>486.86</v>
      </c>
      <c r="IEB124" s="485">
        <v>456.41</v>
      </c>
      <c r="IEC124" s="480" t="s">
        <v>181</v>
      </c>
      <c r="IED124" s="481" t="s">
        <v>2082</v>
      </c>
      <c r="IEE124" s="481" t="s">
        <v>2083</v>
      </c>
      <c r="IEF124" s="480" t="s">
        <v>2084</v>
      </c>
      <c r="IEG124" s="482" t="s">
        <v>27</v>
      </c>
      <c r="IEH124" s="483">
        <v>28.15</v>
      </c>
      <c r="IEI124" s="484">
        <v>486.86</v>
      </c>
      <c r="IEJ124" s="485">
        <v>456.41</v>
      </c>
      <c r="IEK124" s="480" t="s">
        <v>181</v>
      </c>
      <c r="IEL124" s="481" t="s">
        <v>2082</v>
      </c>
      <c r="IEM124" s="481" t="s">
        <v>2083</v>
      </c>
      <c r="IEN124" s="480" t="s">
        <v>2084</v>
      </c>
      <c r="IEO124" s="482" t="s">
        <v>27</v>
      </c>
      <c r="IEP124" s="483">
        <v>28.15</v>
      </c>
      <c r="IEQ124" s="484">
        <v>486.86</v>
      </c>
      <c r="IER124" s="485">
        <v>456.41</v>
      </c>
      <c r="IES124" s="480" t="s">
        <v>181</v>
      </c>
      <c r="IET124" s="481" t="s">
        <v>2082</v>
      </c>
      <c r="IEU124" s="481" t="s">
        <v>2083</v>
      </c>
      <c r="IEV124" s="480" t="s">
        <v>2084</v>
      </c>
      <c r="IEW124" s="482" t="s">
        <v>27</v>
      </c>
      <c r="IEX124" s="483">
        <v>28.15</v>
      </c>
      <c r="IEY124" s="484">
        <v>486.86</v>
      </c>
      <c r="IEZ124" s="485">
        <v>456.41</v>
      </c>
      <c r="IFA124" s="480" t="s">
        <v>181</v>
      </c>
      <c r="IFB124" s="481" t="s">
        <v>2082</v>
      </c>
      <c r="IFC124" s="481" t="s">
        <v>2083</v>
      </c>
      <c r="IFD124" s="480" t="s">
        <v>2084</v>
      </c>
      <c r="IFE124" s="482" t="s">
        <v>27</v>
      </c>
      <c r="IFF124" s="483">
        <v>28.15</v>
      </c>
      <c r="IFG124" s="484">
        <v>486.86</v>
      </c>
      <c r="IFH124" s="485">
        <v>456.41</v>
      </c>
      <c r="IFI124" s="480" t="s">
        <v>181</v>
      </c>
      <c r="IFJ124" s="481" t="s">
        <v>2082</v>
      </c>
      <c r="IFK124" s="481" t="s">
        <v>2083</v>
      </c>
      <c r="IFL124" s="480" t="s">
        <v>2084</v>
      </c>
      <c r="IFM124" s="482" t="s">
        <v>27</v>
      </c>
      <c r="IFN124" s="483">
        <v>28.15</v>
      </c>
      <c r="IFO124" s="484">
        <v>486.86</v>
      </c>
      <c r="IFP124" s="485">
        <v>456.41</v>
      </c>
      <c r="IFQ124" s="480" t="s">
        <v>181</v>
      </c>
      <c r="IFR124" s="481" t="s">
        <v>2082</v>
      </c>
      <c r="IFS124" s="481" t="s">
        <v>2083</v>
      </c>
      <c r="IFT124" s="480" t="s">
        <v>2084</v>
      </c>
      <c r="IFU124" s="482" t="s">
        <v>27</v>
      </c>
      <c r="IFV124" s="483">
        <v>28.15</v>
      </c>
      <c r="IFW124" s="484">
        <v>486.86</v>
      </c>
      <c r="IFX124" s="485">
        <v>456.41</v>
      </c>
      <c r="IFY124" s="480" t="s">
        <v>181</v>
      </c>
      <c r="IFZ124" s="481" t="s">
        <v>2082</v>
      </c>
      <c r="IGA124" s="481" t="s">
        <v>2083</v>
      </c>
      <c r="IGB124" s="480" t="s">
        <v>2084</v>
      </c>
      <c r="IGC124" s="482" t="s">
        <v>27</v>
      </c>
      <c r="IGD124" s="483">
        <v>28.15</v>
      </c>
      <c r="IGE124" s="484">
        <v>486.86</v>
      </c>
      <c r="IGF124" s="485">
        <v>456.41</v>
      </c>
      <c r="IGG124" s="480" t="s">
        <v>181</v>
      </c>
      <c r="IGH124" s="481" t="s">
        <v>2082</v>
      </c>
      <c r="IGI124" s="481" t="s">
        <v>2083</v>
      </c>
      <c r="IGJ124" s="480" t="s">
        <v>2084</v>
      </c>
      <c r="IGK124" s="482" t="s">
        <v>27</v>
      </c>
      <c r="IGL124" s="483">
        <v>28.15</v>
      </c>
      <c r="IGM124" s="484">
        <v>486.86</v>
      </c>
      <c r="IGN124" s="485">
        <v>456.41</v>
      </c>
      <c r="IGO124" s="480" t="s">
        <v>181</v>
      </c>
      <c r="IGP124" s="481" t="s">
        <v>2082</v>
      </c>
      <c r="IGQ124" s="481" t="s">
        <v>2083</v>
      </c>
      <c r="IGR124" s="480" t="s">
        <v>2084</v>
      </c>
      <c r="IGS124" s="482" t="s">
        <v>27</v>
      </c>
      <c r="IGT124" s="483">
        <v>28.15</v>
      </c>
      <c r="IGU124" s="484">
        <v>486.86</v>
      </c>
      <c r="IGV124" s="485">
        <v>456.41</v>
      </c>
      <c r="IGW124" s="480" t="s">
        <v>181</v>
      </c>
      <c r="IGX124" s="481" t="s">
        <v>2082</v>
      </c>
      <c r="IGY124" s="481" t="s">
        <v>2083</v>
      </c>
      <c r="IGZ124" s="480" t="s">
        <v>2084</v>
      </c>
      <c r="IHA124" s="482" t="s">
        <v>27</v>
      </c>
      <c r="IHB124" s="483">
        <v>28.15</v>
      </c>
      <c r="IHC124" s="484">
        <v>486.86</v>
      </c>
      <c r="IHD124" s="485">
        <v>456.41</v>
      </c>
      <c r="IHE124" s="480" t="s">
        <v>181</v>
      </c>
      <c r="IHF124" s="481" t="s">
        <v>2082</v>
      </c>
      <c r="IHG124" s="481" t="s">
        <v>2083</v>
      </c>
      <c r="IHH124" s="480" t="s">
        <v>2084</v>
      </c>
      <c r="IHI124" s="482" t="s">
        <v>27</v>
      </c>
      <c r="IHJ124" s="483">
        <v>28.15</v>
      </c>
      <c r="IHK124" s="484">
        <v>486.86</v>
      </c>
      <c r="IHL124" s="485">
        <v>456.41</v>
      </c>
      <c r="IHM124" s="480" t="s">
        <v>181</v>
      </c>
      <c r="IHN124" s="481" t="s">
        <v>2082</v>
      </c>
      <c r="IHO124" s="481" t="s">
        <v>2083</v>
      </c>
      <c r="IHP124" s="480" t="s">
        <v>2084</v>
      </c>
      <c r="IHQ124" s="482" t="s">
        <v>27</v>
      </c>
      <c r="IHR124" s="483">
        <v>28.15</v>
      </c>
      <c r="IHS124" s="484">
        <v>486.86</v>
      </c>
      <c r="IHT124" s="485">
        <v>456.41</v>
      </c>
      <c r="IHU124" s="480" t="s">
        <v>181</v>
      </c>
      <c r="IHV124" s="481" t="s">
        <v>2082</v>
      </c>
      <c r="IHW124" s="481" t="s">
        <v>2083</v>
      </c>
      <c r="IHX124" s="480" t="s">
        <v>2084</v>
      </c>
      <c r="IHY124" s="482" t="s">
        <v>27</v>
      </c>
      <c r="IHZ124" s="483">
        <v>28.15</v>
      </c>
      <c r="IIA124" s="484">
        <v>486.86</v>
      </c>
      <c r="IIB124" s="485">
        <v>456.41</v>
      </c>
      <c r="IIC124" s="480" t="s">
        <v>181</v>
      </c>
      <c r="IID124" s="481" t="s">
        <v>2082</v>
      </c>
      <c r="IIE124" s="481" t="s">
        <v>2083</v>
      </c>
      <c r="IIF124" s="480" t="s">
        <v>2084</v>
      </c>
      <c r="IIG124" s="482" t="s">
        <v>27</v>
      </c>
      <c r="IIH124" s="483">
        <v>28.15</v>
      </c>
      <c r="III124" s="484">
        <v>486.86</v>
      </c>
      <c r="IIJ124" s="485">
        <v>456.41</v>
      </c>
      <c r="IIK124" s="480" t="s">
        <v>181</v>
      </c>
      <c r="IIL124" s="481" t="s">
        <v>2082</v>
      </c>
      <c r="IIM124" s="481" t="s">
        <v>2083</v>
      </c>
      <c r="IIN124" s="480" t="s">
        <v>2084</v>
      </c>
      <c r="IIO124" s="482" t="s">
        <v>27</v>
      </c>
      <c r="IIP124" s="483">
        <v>28.15</v>
      </c>
      <c r="IIQ124" s="484">
        <v>486.86</v>
      </c>
      <c r="IIR124" s="485">
        <v>456.41</v>
      </c>
      <c r="IIS124" s="480" t="s">
        <v>181</v>
      </c>
      <c r="IIT124" s="481" t="s">
        <v>2082</v>
      </c>
      <c r="IIU124" s="481" t="s">
        <v>2083</v>
      </c>
      <c r="IIV124" s="480" t="s">
        <v>2084</v>
      </c>
      <c r="IIW124" s="482" t="s">
        <v>27</v>
      </c>
      <c r="IIX124" s="483">
        <v>28.15</v>
      </c>
      <c r="IIY124" s="484">
        <v>486.86</v>
      </c>
      <c r="IIZ124" s="485">
        <v>456.41</v>
      </c>
      <c r="IJA124" s="480" t="s">
        <v>181</v>
      </c>
      <c r="IJB124" s="481" t="s">
        <v>2082</v>
      </c>
      <c r="IJC124" s="481" t="s">
        <v>2083</v>
      </c>
      <c r="IJD124" s="480" t="s">
        <v>2084</v>
      </c>
      <c r="IJE124" s="482" t="s">
        <v>27</v>
      </c>
      <c r="IJF124" s="483">
        <v>28.15</v>
      </c>
      <c r="IJG124" s="484">
        <v>486.86</v>
      </c>
      <c r="IJH124" s="485">
        <v>456.41</v>
      </c>
      <c r="IJI124" s="480" t="s">
        <v>181</v>
      </c>
      <c r="IJJ124" s="481" t="s">
        <v>2082</v>
      </c>
      <c r="IJK124" s="481" t="s">
        <v>2083</v>
      </c>
      <c r="IJL124" s="480" t="s">
        <v>2084</v>
      </c>
      <c r="IJM124" s="482" t="s">
        <v>27</v>
      </c>
      <c r="IJN124" s="483">
        <v>28.15</v>
      </c>
      <c r="IJO124" s="484">
        <v>486.86</v>
      </c>
      <c r="IJP124" s="485">
        <v>456.41</v>
      </c>
      <c r="IJQ124" s="480" t="s">
        <v>181</v>
      </c>
      <c r="IJR124" s="481" t="s">
        <v>2082</v>
      </c>
      <c r="IJS124" s="481" t="s">
        <v>2083</v>
      </c>
      <c r="IJT124" s="480" t="s">
        <v>2084</v>
      </c>
      <c r="IJU124" s="482" t="s">
        <v>27</v>
      </c>
      <c r="IJV124" s="483">
        <v>28.15</v>
      </c>
      <c r="IJW124" s="484">
        <v>486.86</v>
      </c>
      <c r="IJX124" s="485">
        <v>456.41</v>
      </c>
      <c r="IJY124" s="480" t="s">
        <v>181</v>
      </c>
      <c r="IJZ124" s="481" t="s">
        <v>2082</v>
      </c>
      <c r="IKA124" s="481" t="s">
        <v>2083</v>
      </c>
      <c r="IKB124" s="480" t="s">
        <v>2084</v>
      </c>
      <c r="IKC124" s="482" t="s">
        <v>27</v>
      </c>
      <c r="IKD124" s="483">
        <v>28.15</v>
      </c>
      <c r="IKE124" s="484">
        <v>486.86</v>
      </c>
      <c r="IKF124" s="485">
        <v>456.41</v>
      </c>
      <c r="IKG124" s="480" t="s">
        <v>181</v>
      </c>
      <c r="IKH124" s="481" t="s">
        <v>2082</v>
      </c>
      <c r="IKI124" s="481" t="s">
        <v>2083</v>
      </c>
      <c r="IKJ124" s="480" t="s">
        <v>2084</v>
      </c>
      <c r="IKK124" s="482" t="s">
        <v>27</v>
      </c>
      <c r="IKL124" s="483">
        <v>28.15</v>
      </c>
      <c r="IKM124" s="484">
        <v>486.86</v>
      </c>
      <c r="IKN124" s="485">
        <v>456.41</v>
      </c>
      <c r="IKO124" s="480" t="s">
        <v>181</v>
      </c>
      <c r="IKP124" s="481" t="s">
        <v>2082</v>
      </c>
      <c r="IKQ124" s="481" t="s">
        <v>2083</v>
      </c>
      <c r="IKR124" s="480" t="s">
        <v>2084</v>
      </c>
      <c r="IKS124" s="482" t="s">
        <v>27</v>
      </c>
      <c r="IKT124" s="483">
        <v>28.15</v>
      </c>
      <c r="IKU124" s="484">
        <v>486.86</v>
      </c>
      <c r="IKV124" s="485">
        <v>456.41</v>
      </c>
      <c r="IKW124" s="480" t="s">
        <v>181</v>
      </c>
      <c r="IKX124" s="481" t="s">
        <v>2082</v>
      </c>
      <c r="IKY124" s="481" t="s">
        <v>2083</v>
      </c>
      <c r="IKZ124" s="480" t="s">
        <v>2084</v>
      </c>
      <c r="ILA124" s="482" t="s">
        <v>27</v>
      </c>
      <c r="ILB124" s="483">
        <v>28.15</v>
      </c>
      <c r="ILC124" s="484">
        <v>486.86</v>
      </c>
      <c r="ILD124" s="485">
        <v>456.41</v>
      </c>
      <c r="ILE124" s="480" t="s">
        <v>181</v>
      </c>
      <c r="ILF124" s="481" t="s">
        <v>2082</v>
      </c>
      <c r="ILG124" s="481" t="s">
        <v>2083</v>
      </c>
      <c r="ILH124" s="480" t="s">
        <v>2084</v>
      </c>
      <c r="ILI124" s="482" t="s">
        <v>27</v>
      </c>
      <c r="ILJ124" s="483">
        <v>28.15</v>
      </c>
      <c r="ILK124" s="484">
        <v>486.86</v>
      </c>
      <c r="ILL124" s="485">
        <v>456.41</v>
      </c>
      <c r="ILM124" s="480" t="s">
        <v>181</v>
      </c>
      <c r="ILN124" s="481" t="s">
        <v>2082</v>
      </c>
      <c r="ILO124" s="481" t="s">
        <v>2083</v>
      </c>
      <c r="ILP124" s="480" t="s">
        <v>2084</v>
      </c>
      <c r="ILQ124" s="482" t="s">
        <v>27</v>
      </c>
      <c r="ILR124" s="483">
        <v>28.15</v>
      </c>
      <c r="ILS124" s="484">
        <v>486.86</v>
      </c>
      <c r="ILT124" s="485">
        <v>456.41</v>
      </c>
      <c r="ILU124" s="480" t="s">
        <v>181</v>
      </c>
      <c r="ILV124" s="481" t="s">
        <v>2082</v>
      </c>
      <c r="ILW124" s="481" t="s">
        <v>2083</v>
      </c>
      <c r="ILX124" s="480" t="s">
        <v>2084</v>
      </c>
      <c r="ILY124" s="482" t="s">
        <v>27</v>
      </c>
      <c r="ILZ124" s="483">
        <v>28.15</v>
      </c>
      <c r="IMA124" s="484">
        <v>486.86</v>
      </c>
      <c r="IMB124" s="485">
        <v>456.41</v>
      </c>
      <c r="IMC124" s="480" t="s">
        <v>181</v>
      </c>
      <c r="IMD124" s="481" t="s">
        <v>2082</v>
      </c>
      <c r="IME124" s="481" t="s">
        <v>2083</v>
      </c>
      <c r="IMF124" s="480" t="s">
        <v>2084</v>
      </c>
      <c r="IMG124" s="482" t="s">
        <v>27</v>
      </c>
      <c r="IMH124" s="483">
        <v>28.15</v>
      </c>
      <c r="IMI124" s="484">
        <v>486.86</v>
      </c>
      <c r="IMJ124" s="485">
        <v>456.41</v>
      </c>
      <c r="IMK124" s="480" t="s">
        <v>181</v>
      </c>
      <c r="IML124" s="481" t="s">
        <v>2082</v>
      </c>
      <c r="IMM124" s="481" t="s">
        <v>2083</v>
      </c>
      <c r="IMN124" s="480" t="s">
        <v>2084</v>
      </c>
      <c r="IMO124" s="482" t="s">
        <v>27</v>
      </c>
      <c r="IMP124" s="483">
        <v>28.15</v>
      </c>
      <c r="IMQ124" s="484">
        <v>486.86</v>
      </c>
      <c r="IMR124" s="485">
        <v>456.41</v>
      </c>
      <c r="IMS124" s="480" t="s">
        <v>181</v>
      </c>
      <c r="IMT124" s="481" t="s">
        <v>2082</v>
      </c>
      <c r="IMU124" s="481" t="s">
        <v>2083</v>
      </c>
      <c r="IMV124" s="480" t="s">
        <v>2084</v>
      </c>
      <c r="IMW124" s="482" t="s">
        <v>27</v>
      </c>
      <c r="IMX124" s="483">
        <v>28.15</v>
      </c>
      <c r="IMY124" s="484">
        <v>486.86</v>
      </c>
      <c r="IMZ124" s="485">
        <v>456.41</v>
      </c>
      <c r="INA124" s="480" t="s">
        <v>181</v>
      </c>
      <c r="INB124" s="481" t="s">
        <v>2082</v>
      </c>
      <c r="INC124" s="481" t="s">
        <v>2083</v>
      </c>
      <c r="IND124" s="480" t="s">
        <v>2084</v>
      </c>
      <c r="INE124" s="482" t="s">
        <v>27</v>
      </c>
      <c r="INF124" s="483">
        <v>28.15</v>
      </c>
      <c r="ING124" s="484">
        <v>486.86</v>
      </c>
      <c r="INH124" s="485">
        <v>456.41</v>
      </c>
      <c r="INI124" s="480" t="s">
        <v>181</v>
      </c>
      <c r="INJ124" s="481" t="s">
        <v>2082</v>
      </c>
      <c r="INK124" s="481" t="s">
        <v>2083</v>
      </c>
      <c r="INL124" s="480" t="s">
        <v>2084</v>
      </c>
      <c r="INM124" s="482" t="s">
        <v>27</v>
      </c>
      <c r="INN124" s="483">
        <v>28.15</v>
      </c>
      <c r="INO124" s="484">
        <v>486.86</v>
      </c>
      <c r="INP124" s="485">
        <v>456.41</v>
      </c>
      <c r="INQ124" s="480" t="s">
        <v>181</v>
      </c>
      <c r="INR124" s="481" t="s">
        <v>2082</v>
      </c>
      <c r="INS124" s="481" t="s">
        <v>2083</v>
      </c>
      <c r="INT124" s="480" t="s">
        <v>2084</v>
      </c>
      <c r="INU124" s="482" t="s">
        <v>27</v>
      </c>
      <c r="INV124" s="483">
        <v>28.15</v>
      </c>
      <c r="INW124" s="484">
        <v>486.86</v>
      </c>
      <c r="INX124" s="485">
        <v>456.41</v>
      </c>
      <c r="INY124" s="480" t="s">
        <v>181</v>
      </c>
      <c r="INZ124" s="481" t="s">
        <v>2082</v>
      </c>
      <c r="IOA124" s="481" t="s">
        <v>2083</v>
      </c>
      <c r="IOB124" s="480" t="s">
        <v>2084</v>
      </c>
      <c r="IOC124" s="482" t="s">
        <v>27</v>
      </c>
      <c r="IOD124" s="483">
        <v>28.15</v>
      </c>
      <c r="IOE124" s="484">
        <v>486.86</v>
      </c>
      <c r="IOF124" s="485">
        <v>456.41</v>
      </c>
      <c r="IOG124" s="480" t="s">
        <v>181</v>
      </c>
      <c r="IOH124" s="481" t="s">
        <v>2082</v>
      </c>
      <c r="IOI124" s="481" t="s">
        <v>2083</v>
      </c>
      <c r="IOJ124" s="480" t="s">
        <v>2084</v>
      </c>
      <c r="IOK124" s="482" t="s">
        <v>27</v>
      </c>
      <c r="IOL124" s="483">
        <v>28.15</v>
      </c>
      <c r="IOM124" s="484">
        <v>486.86</v>
      </c>
      <c r="ION124" s="485">
        <v>456.41</v>
      </c>
      <c r="IOO124" s="480" t="s">
        <v>181</v>
      </c>
      <c r="IOP124" s="481" t="s">
        <v>2082</v>
      </c>
      <c r="IOQ124" s="481" t="s">
        <v>2083</v>
      </c>
      <c r="IOR124" s="480" t="s">
        <v>2084</v>
      </c>
      <c r="IOS124" s="482" t="s">
        <v>27</v>
      </c>
      <c r="IOT124" s="483">
        <v>28.15</v>
      </c>
      <c r="IOU124" s="484">
        <v>486.86</v>
      </c>
      <c r="IOV124" s="485">
        <v>456.41</v>
      </c>
      <c r="IOW124" s="480" t="s">
        <v>181</v>
      </c>
      <c r="IOX124" s="481" t="s">
        <v>2082</v>
      </c>
      <c r="IOY124" s="481" t="s">
        <v>2083</v>
      </c>
      <c r="IOZ124" s="480" t="s">
        <v>2084</v>
      </c>
      <c r="IPA124" s="482" t="s">
        <v>27</v>
      </c>
      <c r="IPB124" s="483">
        <v>28.15</v>
      </c>
      <c r="IPC124" s="484">
        <v>486.86</v>
      </c>
      <c r="IPD124" s="485">
        <v>456.41</v>
      </c>
      <c r="IPE124" s="480" t="s">
        <v>181</v>
      </c>
      <c r="IPF124" s="481" t="s">
        <v>2082</v>
      </c>
      <c r="IPG124" s="481" t="s">
        <v>2083</v>
      </c>
      <c r="IPH124" s="480" t="s">
        <v>2084</v>
      </c>
      <c r="IPI124" s="482" t="s">
        <v>27</v>
      </c>
      <c r="IPJ124" s="483">
        <v>28.15</v>
      </c>
      <c r="IPK124" s="484">
        <v>486.86</v>
      </c>
      <c r="IPL124" s="485">
        <v>456.41</v>
      </c>
      <c r="IPM124" s="480" t="s">
        <v>181</v>
      </c>
      <c r="IPN124" s="481" t="s">
        <v>2082</v>
      </c>
      <c r="IPO124" s="481" t="s">
        <v>2083</v>
      </c>
      <c r="IPP124" s="480" t="s">
        <v>2084</v>
      </c>
      <c r="IPQ124" s="482" t="s">
        <v>27</v>
      </c>
      <c r="IPR124" s="483">
        <v>28.15</v>
      </c>
      <c r="IPS124" s="484">
        <v>486.86</v>
      </c>
      <c r="IPT124" s="485">
        <v>456.41</v>
      </c>
      <c r="IPU124" s="480" t="s">
        <v>181</v>
      </c>
      <c r="IPV124" s="481" t="s">
        <v>2082</v>
      </c>
      <c r="IPW124" s="481" t="s">
        <v>2083</v>
      </c>
      <c r="IPX124" s="480" t="s">
        <v>2084</v>
      </c>
      <c r="IPY124" s="482" t="s">
        <v>27</v>
      </c>
      <c r="IPZ124" s="483">
        <v>28.15</v>
      </c>
      <c r="IQA124" s="484">
        <v>486.86</v>
      </c>
      <c r="IQB124" s="485">
        <v>456.41</v>
      </c>
      <c r="IQC124" s="480" t="s">
        <v>181</v>
      </c>
      <c r="IQD124" s="481" t="s">
        <v>2082</v>
      </c>
      <c r="IQE124" s="481" t="s">
        <v>2083</v>
      </c>
      <c r="IQF124" s="480" t="s">
        <v>2084</v>
      </c>
      <c r="IQG124" s="482" t="s">
        <v>27</v>
      </c>
      <c r="IQH124" s="483">
        <v>28.15</v>
      </c>
      <c r="IQI124" s="484">
        <v>486.86</v>
      </c>
      <c r="IQJ124" s="485">
        <v>456.41</v>
      </c>
      <c r="IQK124" s="480" t="s">
        <v>181</v>
      </c>
      <c r="IQL124" s="481" t="s">
        <v>2082</v>
      </c>
      <c r="IQM124" s="481" t="s">
        <v>2083</v>
      </c>
      <c r="IQN124" s="480" t="s">
        <v>2084</v>
      </c>
      <c r="IQO124" s="482" t="s">
        <v>27</v>
      </c>
      <c r="IQP124" s="483">
        <v>28.15</v>
      </c>
      <c r="IQQ124" s="484">
        <v>486.86</v>
      </c>
      <c r="IQR124" s="485">
        <v>456.41</v>
      </c>
      <c r="IQS124" s="480" t="s">
        <v>181</v>
      </c>
      <c r="IQT124" s="481" t="s">
        <v>2082</v>
      </c>
      <c r="IQU124" s="481" t="s">
        <v>2083</v>
      </c>
      <c r="IQV124" s="480" t="s">
        <v>2084</v>
      </c>
      <c r="IQW124" s="482" t="s">
        <v>27</v>
      </c>
      <c r="IQX124" s="483">
        <v>28.15</v>
      </c>
      <c r="IQY124" s="484">
        <v>486.86</v>
      </c>
      <c r="IQZ124" s="485">
        <v>456.41</v>
      </c>
      <c r="IRA124" s="480" t="s">
        <v>181</v>
      </c>
      <c r="IRB124" s="481" t="s">
        <v>2082</v>
      </c>
      <c r="IRC124" s="481" t="s">
        <v>2083</v>
      </c>
      <c r="IRD124" s="480" t="s">
        <v>2084</v>
      </c>
      <c r="IRE124" s="482" t="s">
        <v>27</v>
      </c>
      <c r="IRF124" s="483">
        <v>28.15</v>
      </c>
      <c r="IRG124" s="484">
        <v>486.86</v>
      </c>
      <c r="IRH124" s="485">
        <v>456.41</v>
      </c>
      <c r="IRI124" s="480" t="s">
        <v>181</v>
      </c>
      <c r="IRJ124" s="481" t="s">
        <v>2082</v>
      </c>
      <c r="IRK124" s="481" t="s">
        <v>2083</v>
      </c>
      <c r="IRL124" s="480" t="s">
        <v>2084</v>
      </c>
      <c r="IRM124" s="482" t="s">
        <v>27</v>
      </c>
      <c r="IRN124" s="483">
        <v>28.15</v>
      </c>
      <c r="IRO124" s="484">
        <v>486.86</v>
      </c>
      <c r="IRP124" s="485">
        <v>456.41</v>
      </c>
      <c r="IRQ124" s="480" t="s">
        <v>181</v>
      </c>
      <c r="IRR124" s="481" t="s">
        <v>2082</v>
      </c>
      <c r="IRS124" s="481" t="s">
        <v>2083</v>
      </c>
      <c r="IRT124" s="480" t="s">
        <v>2084</v>
      </c>
      <c r="IRU124" s="482" t="s">
        <v>27</v>
      </c>
      <c r="IRV124" s="483">
        <v>28.15</v>
      </c>
      <c r="IRW124" s="484">
        <v>486.86</v>
      </c>
      <c r="IRX124" s="485">
        <v>456.41</v>
      </c>
      <c r="IRY124" s="480" t="s">
        <v>181</v>
      </c>
      <c r="IRZ124" s="481" t="s">
        <v>2082</v>
      </c>
      <c r="ISA124" s="481" t="s">
        <v>2083</v>
      </c>
      <c r="ISB124" s="480" t="s">
        <v>2084</v>
      </c>
      <c r="ISC124" s="482" t="s">
        <v>27</v>
      </c>
      <c r="ISD124" s="483">
        <v>28.15</v>
      </c>
      <c r="ISE124" s="484">
        <v>486.86</v>
      </c>
      <c r="ISF124" s="485">
        <v>456.41</v>
      </c>
      <c r="ISG124" s="480" t="s">
        <v>181</v>
      </c>
      <c r="ISH124" s="481" t="s">
        <v>2082</v>
      </c>
      <c r="ISI124" s="481" t="s">
        <v>2083</v>
      </c>
      <c r="ISJ124" s="480" t="s">
        <v>2084</v>
      </c>
      <c r="ISK124" s="482" t="s">
        <v>27</v>
      </c>
      <c r="ISL124" s="483">
        <v>28.15</v>
      </c>
      <c r="ISM124" s="484">
        <v>486.86</v>
      </c>
      <c r="ISN124" s="485">
        <v>456.41</v>
      </c>
      <c r="ISO124" s="480" t="s">
        <v>181</v>
      </c>
      <c r="ISP124" s="481" t="s">
        <v>2082</v>
      </c>
      <c r="ISQ124" s="481" t="s">
        <v>2083</v>
      </c>
      <c r="ISR124" s="480" t="s">
        <v>2084</v>
      </c>
      <c r="ISS124" s="482" t="s">
        <v>27</v>
      </c>
      <c r="IST124" s="483">
        <v>28.15</v>
      </c>
      <c r="ISU124" s="484">
        <v>486.86</v>
      </c>
      <c r="ISV124" s="485">
        <v>456.41</v>
      </c>
      <c r="ISW124" s="480" t="s">
        <v>181</v>
      </c>
      <c r="ISX124" s="481" t="s">
        <v>2082</v>
      </c>
      <c r="ISY124" s="481" t="s">
        <v>2083</v>
      </c>
      <c r="ISZ124" s="480" t="s">
        <v>2084</v>
      </c>
      <c r="ITA124" s="482" t="s">
        <v>27</v>
      </c>
      <c r="ITB124" s="483">
        <v>28.15</v>
      </c>
      <c r="ITC124" s="484">
        <v>486.86</v>
      </c>
      <c r="ITD124" s="485">
        <v>456.41</v>
      </c>
      <c r="ITE124" s="480" t="s">
        <v>181</v>
      </c>
      <c r="ITF124" s="481" t="s">
        <v>2082</v>
      </c>
      <c r="ITG124" s="481" t="s">
        <v>2083</v>
      </c>
      <c r="ITH124" s="480" t="s">
        <v>2084</v>
      </c>
      <c r="ITI124" s="482" t="s">
        <v>27</v>
      </c>
      <c r="ITJ124" s="483">
        <v>28.15</v>
      </c>
      <c r="ITK124" s="484">
        <v>486.86</v>
      </c>
      <c r="ITL124" s="485">
        <v>456.41</v>
      </c>
      <c r="ITM124" s="480" t="s">
        <v>181</v>
      </c>
      <c r="ITN124" s="481" t="s">
        <v>2082</v>
      </c>
      <c r="ITO124" s="481" t="s">
        <v>2083</v>
      </c>
      <c r="ITP124" s="480" t="s">
        <v>2084</v>
      </c>
      <c r="ITQ124" s="482" t="s">
        <v>27</v>
      </c>
      <c r="ITR124" s="483">
        <v>28.15</v>
      </c>
      <c r="ITS124" s="484">
        <v>486.86</v>
      </c>
      <c r="ITT124" s="485">
        <v>456.41</v>
      </c>
      <c r="ITU124" s="480" t="s">
        <v>181</v>
      </c>
      <c r="ITV124" s="481" t="s">
        <v>2082</v>
      </c>
      <c r="ITW124" s="481" t="s">
        <v>2083</v>
      </c>
      <c r="ITX124" s="480" t="s">
        <v>2084</v>
      </c>
      <c r="ITY124" s="482" t="s">
        <v>27</v>
      </c>
      <c r="ITZ124" s="483">
        <v>28.15</v>
      </c>
      <c r="IUA124" s="484">
        <v>486.86</v>
      </c>
      <c r="IUB124" s="485">
        <v>456.41</v>
      </c>
      <c r="IUC124" s="480" t="s">
        <v>181</v>
      </c>
      <c r="IUD124" s="481" t="s">
        <v>2082</v>
      </c>
      <c r="IUE124" s="481" t="s">
        <v>2083</v>
      </c>
      <c r="IUF124" s="480" t="s">
        <v>2084</v>
      </c>
      <c r="IUG124" s="482" t="s">
        <v>27</v>
      </c>
      <c r="IUH124" s="483">
        <v>28.15</v>
      </c>
      <c r="IUI124" s="484">
        <v>486.86</v>
      </c>
      <c r="IUJ124" s="485">
        <v>456.41</v>
      </c>
      <c r="IUK124" s="480" t="s">
        <v>181</v>
      </c>
      <c r="IUL124" s="481" t="s">
        <v>2082</v>
      </c>
      <c r="IUM124" s="481" t="s">
        <v>2083</v>
      </c>
      <c r="IUN124" s="480" t="s">
        <v>2084</v>
      </c>
      <c r="IUO124" s="482" t="s">
        <v>27</v>
      </c>
      <c r="IUP124" s="483">
        <v>28.15</v>
      </c>
      <c r="IUQ124" s="484">
        <v>486.86</v>
      </c>
      <c r="IUR124" s="485">
        <v>456.41</v>
      </c>
      <c r="IUS124" s="480" t="s">
        <v>181</v>
      </c>
      <c r="IUT124" s="481" t="s">
        <v>2082</v>
      </c>
      <c r="IUU124" s="481" t="s">
        <v>2083</v>
      </c>
      <c r="IUV124" s="480" t="s">
        <v>2084</v>
      </c>
      <c r="IUW124" s="482" t="s">
        <v>27</v>
      </c>
      <c r="IUX124" s="483">
        <v>28.15</v>
      </c>
      <c r="IUY124" s="484">
        <v>486.86</v>
      </c>
      <c r="IUZ124" s="485">
        <v>456.41</v>
      </c>
      <c r="IVA124" s="480" t="s">
        <v>181</v>
      </c>
      <c r="IVB124" s="481" t="s">
        <v>2082</v>
      </c>
      <c r="IVC124" s="481" t="s">
        <v>2083</v>
      </c>
      <c r="IVD124" s="480" t="s">
        <v>2084</v>
      </c>
      <c r="IVE124" s="482" t="s">
        <v>27</v>
      </c>
      <c r="IVF124" s="483">
        <v>28.15</v>
      </c>
      <c r="IVG124" s="484">
        <v>486.86</v>
      </c>
      <c r="IVH124" s="485">
        <v>456.41</v>
      </c>
      <c r="IVI124" s="480" t="s">
        <v>181</v>
      </c>
      <c r="IVJ124" s="481" t="s">
        <v>2082</v>
      </c>
      <c r="IVK124" s="481" t="s">
        <v>2083</v>
      </c>
      <c r="IVL124" s="480" t="s">
        <v>2084</v>
      </c>
      <c r="IVM124" s="482" t="s">
        <v>27</v>
      </c>
      <c r="IVN124" s="483">
        <v>28.15</v>
      </c>
      <c r="IVO124" s="484">
        <v>486.86</v>
      </c>
      <c r="IVP124" s="485">
        <v>456.41</v>
      </c>
      <c r="IVQ124" s="480" t="s">
        <v>181</v>
      </c>
      <c r="IVR124" s="481" t="s">
        <v>2082</v>
      </c>
      <c r="IVS124" s="481" t="s">
        <v>2083</v>
      </c>
      <c r="IVT124" s="480" t="s">
        <v>2084</v>
      </c>
      <c r="IVU124" s="482" t="s">
        <v>27</v>
      </c>
      <c r="IVV124" s="483">
        <v>28.15</v>
      </c>
      <c r="IVW124" s="484">
        <v>486.86</v>
      </c>
      <c r="IVX124" s="485">
        <v>456.41</v>
      </c>
      <c r="IVY124" s="480" t="s">
        <v>181</v>
      </c>
      <c r="IVZ124" s="481" t="s">
        <v>2082</v>
      </c>
      <c r="IWA124" s="481" t="s">
        <v>2083</v>
      </c>
      <c r="IWB124" s="480" t="s">
        <v>2084</v>
      </c>
      <c r="IWC124" s="482" t="s">
        <v>27</v>
      </c>
      <c r="IWD124" s="483">
        <v>28.15</v>
      </c>
      <c r="IWE124" s="484">
        <v>486.86</v>
      </c>
      <c r="IWF124" s="485">
        <v>456.41</v>
      </c>
      <c r="IWG124" s="480" t="s">
        <v>181</v>
      </c>
      <c r="IWH124" s="481" t="s">
        <v>2082</v>
      </c>
      <c r="IWI124" s="481" t="s">
        <v>2083</v>
      </c>
      <c r="IWJ124" s="480" t="s">
        <v>2084</v>
      </c>
      <c r="IWK124" s="482" t="s">
        <v>27</v>
      </c>
      <c r="IWL124" s="483">
        <v>28.15</v>
      </c>
      <c r="IWM124" s="484">
        <v>486.86</v>
      </c>
      <c r="IWN124" s="485">
        <v>456.41</v>
      </c>
      <c r="IWO124" s="480" t="s">
        <v>181</v>
      </c>
      <c r="IWP124" s="481" t="s">
        <v>2082</v>
      </c>
      <c r="IWQ124" s="481" t="s">
        <v>2083</v>
      </c>
      <c r="IWR124" s="480" t="s">
        <v>2084</v>
      </c>
      <c r="IWS124" s="482" t="s">
        <v>27</v>
      </c>
      <c r="IWT124" s="483">
        <v>28.15</v>
      </c>
      <c r="IWU124" s="484">
        <v>486.86</v>
      </c>
      <c r="IWV124" s="485">
        <v>456.41</v>
      </c>
      <c r="IWW124" s="480" t="s">
        <v>181</v>
      </c>
      <c r="IWX124" s="481" t="s">
        <v>2082</v>
      </c>
      <c r="IWY124" s="481" t="s">
        <v>2083</v>
      </c>
      <c r="IWZ124" s="480" t="s">
        <v>2084</v>
      </c>
      <c r="IXA124" s="482" t="s">
        <v>27</v>
      </c>
      <c r="IXB124" s="483">
        <v>28.15</v>
      </c>
      <c r="IXC124" s="484">
        <v>486.86</v>
      </c>
      <c r="IXD124" s="485">
        <v>456.41</v>
      </c>
      <c r="IXE124" s="480" t="s">
        <v>181</v>
      </c>
      <c r="IXF124" s="481" t="s">
        <v>2082</v>
      </c>
      <c r="IXG124" s="481" t="s">
        <v>2083</v>
      </c>
      <c r="IXH124" s="480" t="s">
        <v>2084</v>
      </c>
      <c r="IXI124" s="482" t="s">
        <v>27</v>
      </c>
      <c r="IXJ124" s="483">
        <v>28.15</v>
      </c>
      <c r="IXK124" s="484">
        <v>486.86</v>
      </c>
      <c r="IXL124" s="485">
        <v>456.41</v>
      </c>
      <c r="IXM124" s="480" t="s">
        <v>181</v>
      </c>
      <c r="IXN124" s="481" t="s">
        <v>2082</v>
      </c>
      <c r="IXO124" s="481" t="s">
        <v>2083</v>
      </c>
      <c r="IXP124" s="480" t="s">
        <v>2084</v>
      </c>
      <c r="IXQ124" s="482" t="s">
        <v>27</v>
      </c>
      <c r="IXR124" s="483">
        <v>28.15</v>
      </c>
      <c r="IXS124" s="484">
        <v>486.86</v>
      </c>
      <c r="IXT124" s="485">
        <v>456.41</v>
      </c>
      <c r="IXU124" s="480" t="s">
        <v>181</v>
      </c>
      <c r="IXV124" s="481" t="s">
        <v>2082</v>
      </c>
      <c r="IXW124" s="481" t="s">
        <v>2083</v>
      </c>
      <c r="IXX124" s="480" t="s">
        <v>2084</v>
      </c>
      <c r="IXY124" s="482" t="s">
        <v>27</v>
      </c>
      <c r="IXZ124" s="483">
        <v>28.15</v>
      </c>
      <c r="IYA124" s="484">
        <v>486.86</v>
      </c>
      <c r="IYB124" s="485">
        <v>456.41</v>
      </c>
      <c r="IYC124" s="480" t="s">
        <v>181</v>
      </c>
      <c r="IYD124" s="481" t="s">
        <v>2082</v>
      </c>
      <c r="IYE124" s="481" t="s">
        <v>2083</v>
      </c>
      <c r="IYF124" s="480" t="s">
        <v>2084</v>
      </c>
      <c r="IYG124" s="482" t="s">
        <v>27</v>
      </c>
      <c r="IYH124" s="483">
        <v>28.15</v>
      </c>
      <c r="IYI124" s="484">
        <v>486.86</v>
      </c>
      <c r="IYJ124" s="485">
        <v>456.41</v>
      </c>
      <c r="IYK124" s="480" t="s">
        <v>181</v>
      </c>
      <c r="IYL124" s="481" t="s">
        <v>2082</v>
      </c>
      <c r="IYM124" s="481" t="s">
        <v>2083</v>
      </c>
      <c r="IYN124" s="480" t="s">
        <v>2084</v>
      </c>
      <c r="IYO124" s="482" t="s">
        <v>27</v>
      </c>
      <c r="IYP124" s="483">
        <v>28.15</v>
      </c>
      <c r="IYQ124" s="484">
        <v>486.86</v>
      </c>
      <c r="IYR124" s="485">
        <v>456.41</v>
      </c>
      <c r="IYS124" s="480" t="s">
        <v>181</v>
      </c>
      <c r="IYT124" s="481" t="s">
        <v>2082</v>
      </c>
      <c r="IYU124" s="481" t="s">
        <v>2083</v>
      </c>
      <c r="IYV124" s="480" t="s">
        <v>2084</v>
      </c>
      <c r="IYW124" s="482" t="s">
        <v>27</v>
      </c>
      <c r="IYX124" s="483">
        <v>28.15</v>
      </c>
      <c r="IYY124" s="484">
        <v>486.86</v>
      </c>
      <c r="IYZ124" s="485">
        <v>456.41</v>
      </c>
      <c r="IZA124" s="480" t="s">
        <v>181</v>
      </c>
      <c r="IZB124" s="481" t="s">
        <v>2082</v>
      </c>
      <c r="IZC124" s="481" t="s">
        <v>2083</v>
      </c>
      <c r="IZD124" s="480" t="s">
        <v>2084</v>
      </c>
      <c r="IZE124" s="482" t="s">
        <v>27</v>
      </c>
      <c r="IZF124" s="483">
        <v>28.15</v>
      </c>
      <c r="IZG124" s="484">
        <v>486.86</v>
      </c>
      <c r="IZH124" s="485">
        <v>456.41</v>
      </c>
      <c r="IZI124" s="480" t="s">
        <v>181</v>
      </c>
      <c r="IZJ124" s="481" t="s">
        <v>2082</v>
      </c>
      <c r="IZK124" s="481" t="s">
        <v>2083</v>
      </c>
      <c r="IZL124" s="480" t="s">
        <v>2084</v>
      </c>
      <c r="IZM124" s="482" t="s">
        <v>27</v>
      </c>
      <c r="IZN124" s="483">
        <v>28.15</v>
      </c>
      <c r="IZO124" s="484">
        <v>486.86</v>
      </c>
      <c r="IZP124" s="485">
        <v>456.41</v>
      </c>
      <c r="IZQ124" s="480" t="s">
        <v>181</v>
      </c>
      <c r="IZR124" s="481" t="s">
        <v>2082</v>
      </c>
      <c r="IZS124" s="481" t="s">
        <v>2083</v>
      </c>
      <c r="IZT124" s="480" t="s">
        <v>2084</v>
      </c>
      <c r="IZU124" s="482" t="s">
        <v>27</v>
      </c>
      <c r="IZV124" s="483">
        <v>28.15</v>
      </c>
      <c r="IZW124" s="484">
        <v>486.86</v>
      </c>
      <c r="IZX124" s="485">
        <v>456.41</v>
      </c>
      <c r="IZY124" s="480" t="s">
        <v>181</v>
      </c>
      <c r="IZZ124" s="481" t="s">
        <v>2082</v>
      </c>
      <c r="JAA124" s="481" t="s">
        <v>2083</v>
      </c>
      <c r="JAB124" s="480" t="s">
        <v>2084</v>
      </c>
      <c r="JAC124" s="482" t="s">
        <v>27</v>
      </c>
      <c r="JAD124" s="483">
        <v>28.15</v>
      </c>
      <c r="JAE124" s="484">
        <v>486.86</v>
      </c>
      <c r="JAF124" s="485">
        <v>456.41</v>
      </c>
      <c r="JAG124" s="480" t="s">
        <v>181</v>
      </c>
      <c r="JAH124" s="481" t="s">
        <v>2082</v>
      </c>
      <c r="JAI124" s="481" t="s">
        <v>2083</v>
      </c>
      <c r="JAJ124" s="480" t="s">
        <v>2084</v>
      </c>
      <c r="JAK124" s="482" t="s">
        <v>27</v>
      </c>
      <c r="JAL124" s="483">
        <v>28.15</v>
      </c>
      <c r="JAM124" s="484">
        <v>486.86</v>
      </c>
      <c r="JAN124" s="485">
        <v>456.41</v>
      </c>
      <c r="JAO124" s="480" t="s">
        <v>181</v>
      </c>
      <c r="JAP124" s="481" t="s">
        <v>2082</v>
      </c>
      <c r="JAQ124" s="481" t="s">
        <v>2083</v>
      </c>
      <c r="JAR124" s="480" t="s">
        <v>2084</v>
      </c>
      <c r="JAS124" s="482" t="s">
        <v>27</v>
      </c>
      <c r="JAT124" s="483">
        <v>28.15</v>
      </c>
      <c r="JAU124" s="484">
        <v>486.86</v>
      </c>
      <c r="JAV124" s="485">
        <v>456.41</v>
      </c>
      <c r="JAW124" s="480" t="s">
        <v>181</v>
      </c>
      <c r="JAX124" s="481" t="s">
        <v>2082</v>
      </c>
      <c r="JAY124" s="481" t="s">
        <v>2083</v>
      </c>
      <c r="JAZ124" s="480" t="s">
        <v>2084</v>
      </c>
      <c r="JBA124" s="482" t="s">
        <v>27</v>
      </c>
      <c r="JBB124" s="483">
        <v>28.15</v>
      </c>
      <c r="JBC124" s="484">
        <v>486.86</v>
      </c>
      <c r="JBD124" s="485">
        <v>456.41</v>
      </c>
      <c r="JBE124" s="480" t="s">
        <v>181</v>
      </c>
      <c r="JBF124" s="481" t="s">
        <v>2082</v>
      </c>
      <c r="JBG124" s="481" t="s">
        <v>2083</v>
      </c>
      <c r="JBH124" s="480" t="s">
        <v>2084</v>
      </c>
      <c r="JBI124" s="482" t="s">
        <v>27</v>
      </c>
      <c r="JBJ124" s="483">
        <v>28.15</v>
      </c>
      <c r="JBK124" s="484">
        <v>486.86</v>
      </c>
      <c r="JBL124" s="485">
        <v>456.41</v>
      </c>
      <c r="JBM124" s="480" t="s">
        <v>181</v>
      </c>
      <c r="JBN124" s="481" t="s">
        <v>2082</v>
      </c>
      <c r="JBO124" s="481" t="s">
        <v>2083</v>
      </c>
      <c r="JBP124" s="480" t="s">
        <v>2084</v>
      </c>
      <c r="JBQ124" s="482" t="s">
        <v>27</v>
      </c>
      <c r="JBR124" s="483">
        <v>28.15</v>
      </c>
      <c r="JBS124" s="484">
        <v>486.86</v>
      </c>
      <c r="JBT124" s="485">
        <v>456.41</v>
      </c>
      <c r="JBU124" s="480" t="s">
        <v>181</v>
      </c>
      <c r="JBV124" s="481" t="s">
        <v>2082</v>
      </c>
      <c r="JBW124" s="481" t="s">
        <v>2083</v>
      </c>
      <c r="JBX124" s="480" t="s">
        <v>2084</v>
      </c>
      <c r="JBY124" s="482" t="s">
        <v>27</v>
      </c>
      <c r="JBZ124" s="483">
        <v>28.15</v>
      </c>
      <c r="JCA124" s="484">
        <v>486.86</v>
      </c>
      <c r="JCB124" s="485">
        <v>456.41</v>
      </c>
      <c r="JCC124" s="480" t="s">
        <v>181</v>
      </c>
      <c r="JCD124" s="481" t="s">
        <v>2082</v>
      </c>
      <c r="JCE124" s="481" t="s">
        <v>2083</v>
      </c>
      <c r="JCF124" s="480" t="s">
        <v>2084</v>
      </c>
      <c r="JCG124" s="482" t="s">
        <v>27</v>
      </c>
      <c r="JCH124" s="483">
        <v>28.15</v>
      </c>
      <c r="JCI124" s="484">
        <v>486.86</v>
      </c>
      <c r="JCJ124" s="485">
        <v>456.41</v>
      </c>
      <c r="JCK124" s="480" t="s">
        <v>181</v>
      </c>
      <c r="JCL124" s="481" t="s">
        <v>2082</v>
      </c>
      <c r="JCM124" s="481" t="s">
        <v>2083</v>
      </c>
      <c r="JCN124" s="480" t="s">
        <v>2084</v>
      </c>
      <c r="JCO124" s="482" t="s">
        <v>27</v>
      </c>
      <c r="JCP124" s="483">
        <v>28.15</v>
      </c>
      <c r="JCQ124" s="484">
        <v>486.86</v>
      </c>
      <c r="JCR124" s="485">
        <v>456.41</v>
      </c>
      <c r="JCS124" s="480" t="s">
        <v>181</v>
      </c>
      <c r="JCT124" s="481" t="s">
        <v>2082</v>
      </c>
      <c r="JCU124" s="481" t="s">
        <v>2083</v>
      </c>
      <c r="JCV124" s="480" t="s">
        <v>2084</v>
      </c>
      <c r="JCW124" s="482" t="s">
        <v>27</v>
      </c>
      <c r="JCX124" s="483">
        <v>28.15</v>
      </c>
      <c r="JCY124" s="484">
        <v>486.86</v>
      </c>
      <c r="JCZ124" s="485">
        <v>456.41</v>
      </c>
      <c r="JDA124" s="480" t="s">
        <v>181</v>
      </c>
      <c r="JDB124" s="481" t="s">
        <v>2082</v>
      </c>
      <c r="JDC124" s="481" t="s">
        <v>2083</v>
      </c>
      <c r="JDD124" s="480" t="s">
        <v>2084</v>
      </c>
      <c r="JDE124" s="482" t="s">
        <v>27</v>
      </c>
      <c r="JDF124" s="483">
        <v>28.15</v>
      </c>
      <c r="JDG124" s="484">
        <v>486.86</v>
      </c>
      <c r="JDH124" s="485">
        <v>456.41</v>
      </c>
      <c r="JDI124" s="480" t="s">
        <v>181</v>
      </c>
      <c r="JDJ124" s="481" t="s">
        <v>2082</v>
      </c>
      <c r="JDK124" s="481" t="s">
        <v>2083</v>
      </c>
      <c r="JDL124" s="480" t="s">
        <v>2084</v>
      </c>
      <c r="JDM124" s="482" t="s">
        <v>27</v>
      </c>
      <c r="JDN124" s="483">
        <v>28.15</v>
      </c>
      <c r="JDO124" s="484">
        <v>486.86</v>
      </c>
      <c r="JDP124" s="485">
        <v>456.41</v>
      </c>
      <c r="JDQ124" s="480" t="s">
        <v>181</v>
      </c>
      <c r="JDR124" s="481" t="s">
        <v>2082</v>
      </c>
      <c r="JDS124" s="481" t="s">
        <v>2083</v>
      </c>
      <c r="JDT124" s="480" t="s">
        <v>2084</v>
      </c>
      <c r="JDU124" s="482" t="s">
        <v>27</v>
      </c>
      <c r="JDV124" s="483">
        <v>28.15</v>
      </c>
      <c r="JDW124" s="484">
        <v>486.86</v>
      </c>
      <c r="JDX124" s="485">
        <v>456.41</v>
      </c>
      <c r="JDY124" s="480" t="s">
        <v>181</v>
      </c>
      <c r="JDZ124" s="481" t="s">
        <v>2082</v>
      </c>
      <c r="JEA124" s="481" t="s">
        <v>2083</v>
      </c>
      <c r="JEB124" s="480" t="s">
        <v>2084</v>
      </c>
      <c r="JEC124" s="482" t="s">
        <v>27</v>
      </c>
      <c r="JED124" s="483">
        <v>28.15</v>
      </c>
      <c r="JEE124" s="484">
        <v>486.86</v>
      </c>
      <c r="JEF124" s="485">
        <v>456.41</v>
      </c>
      <c r="JEG124" s="480" t="s">
        <v>181</v>
      </c>
      <c r="JEH124" s="481" t="s">
        <v>2082</v>
      </c>
      <c r="JEI124" s="481" t="s">
        <v>2083</v>
      </c>
      <c r="JEJ124" s="480" t="s">
        <v>2084</v>
      </c>
      <c r="JEK124" s="482" t="s">
        <v>27</v>
      </c>
      <c r="JEL124" s="483">
        <v>28.15</v>
      </c>
      <c r="JEM124" s="484">
        <v>486.86</v>
      </c>
      <c r="JEN124" s="485">
        <v>456.41</v>
      </c>
      <c r="JEO124" s="480" t="s">
        <v>181</v>
      </c>
      <c r="JEP124" s="481" t="s">
        <v>2082</v>
      </c>
      <c r="JEQ124" s="481" t="s">
        <v>2083</v>
      </c>
      <c r="JER124" s="480" t="s">
        <v>2084</v>
      </c>
      <c r="JES124" s="482" t="s">
        <v>27</v>
      </c>
      <c r="JET124" s="483">
        <v>28.15</v>
      </c>
      <c r="JEU124" s="484">
        <v>486.86</v>
      </c>
      <c r="JEV124" s="485">
        <v>456.41</v>
      </c>
      <c r="JEW124" s="480" t="s">
        <v>181</v>
      </c>
      <c r="JEX124" s="481" t="s">
        <v>2082</v>
      </c>
      <c r="JEY124" s="481" t="s">
        <v>2083</v>
      </c>
      <c r="JEZ124" s="480" t="s">
        <v>2084</v>
      </c>
      <c r="JFA124" s="482" t="s">
        <v>27</v>
      </c>
      <c r="JFB124" s="483">
        <v>28.15</v>
      </c>
      <c r="JFC124" s="484">
        <v>486.86</v>
      </c>
      <c r="JFD124" s="485">
        <v>456.41</v>
      </c>
      <c r="JFE124" s="480" t="s">
        <v>181</v>
      </c>
      <c r="JFF124" s="481" t="s">
        <v>2082</v>
      </c>
      <c r="JFG124" s="481" t="s">
        <v>2083</v>
      </c>
      <c r="JFH124" s="480" t="s">
        <v>2084</v>
      </c>
      <c r="JFI124" s="482" t="s">
        <v>27</v>
      </c>
      <c r="JFJ124" s="483">
        <v>28.15</v>
      </c>
      <c r="JFK124" s="484">
        <v>486.86</v>
      </c>
      <c r="JFL124" s="485">
        <v>456.41</v>
      </c>
      <c r="JFM124" s="480" t="s">
        <v>181</v>
      </c>
      <c r="JFN124" s="481" t="s">
        <v>2082</v>
      </c>
      <c r="JFO124" s="481" t="s">
        <v>2083</v>
      </c>
      <c r="JFP124" s="480" t="s">
        <v>2084</v>
      </c>
      <c r="JFQ124" s="482" t="s">
        <v>27</v>
      </c>
      <c r="JFR124" s="483">
        <v>28.15</v>
      </c>
      <c r="JFS124" s="484">
        <v>486.86</v>
      </c>
      <c r="JFT124" s="485">
        <v>456.41</v>
      </c>
      <c r="JFU124" s="480" t="s">
        <v>181</v>
      </c>
      <c r="JFV124" s="481" t="s">
        <v>2082</v>
      </c>
      <c r="JFW124" s="481" t="s">
        <v>2083</v>
      </c>
      <c r="JFX124" s="480" t="s">
        <v>2084</v>
      </c>
      <c r="JFY124" s="482" t="s">
        <v>27</v>
      </c>
      <c r="JFZ124" s="483">
        <v>28.15</v>
      </c>
      <c r="JGA124" s="484">
        <v>486.86</v>
      </c>
      <c r="JGB124" s="485">
        <v>456.41</v>
      </c>
      <c r="JGC124" s="480" t="s">
        <v>181</v>
      </c>
      <c r="JGD124" s="481" t="s">
        <v>2082</v>
      </c>
      <c r="JGE124" s="481" t="s">
        <v>2083</v>
      </c>
      <c r="JGF124" s="480" t="s">
        <v>2084</v>
      </c>
      <c r="JGG124" s="482" t="s">
        <v>27</v>
      </c>
      <c r="JGH124" s="483">
        <v>28.15</v>
      </c>
      <c r="JGI124" s="484">
        <v>486.86</v>
      </c>
      <c r="JGJ124" s="485">
        <v>456.41</v>
      </c>
      <c r="JGK124" s="480" t="s">
        <v>181</v>
      </c>
      <c r="JGL124" s="481" t="s">
        <v>2082</v>
      </c>
      <c r="JGM124" s="481" t="s">
        <v>2083</v>
      </c>
      <c r="JGN124" s="480" t="s">
        <v>2084</v>
      </c>
      <c r="JGO124" s="482" t="s">
        <v>27</v>
      </c>
      <c r="JGP124" s="483">
        <v>28.15</v>
      </c>
      <c r="JGQ124" s="484">
        <v>486.86</v>
      </c>
      <c r="JGR124" s="485">
        <v>456.41</v>
      </c>
      <c r="JGS124" s="480" t="s">
        <v>181</v>
      </c>
      <c r="JGT124" s="481" t="s">
        <v>2082</v>
      </c>
      <c r="JGU124" s="481" t="s">
        <v>2083</v>
      </c>
      <c r="JGV124" s="480" t="s">
        <v>2084</v>
      </c>
      <c r="JGW124" s="482" t="s">
        <v>27</v>
      </c>
      <c r="JGX124" s="483">
        <v>28.15</v>
      </c>
      <c r="JGY124" s="484">
        <v>486.86</v>
      </c>
      <c r="JGZ124" s="485">
        <v>456.41</v>
      </c>
      <c r="JHA124" s="480" t="s">
        <v>181</v>
      </c>
      <c r="JHB124" s="481" t="s">
        <v>2082</v>
      </c>
      <c r="JHC124" s="481" t="s">
        <v>2083</v>
      </c>
      <c r="JHD124" s="480" t="s">
        <v>2084</v>
      </c>
      <c r="JHE124" s="482" t="s">
        <v>27</v>
      </c>
      <c r="JHF124" s="483">
        <v>28.15</v>
      </c>
      <c r="JHG124" s="484">
        <v>486.86</v>
      </c>
      <c r="JHH124" s="485">
        <v>456.41</v>
      </c>
      <c r="JHI124" s="480" t="s">
        <v>181</v>
      </c>
      <c r="JHJ124" s="481" t="s">
        <v>2082</v>
      </c>
      <c r="JHK124" s="481" t="s">
        <v>2083</v>
      </c>
      <c r="JHL124" s="480" t="s">
        <v>2084</v>
      </c>
      <c r="JHM124" s="482" t="s">
        <v>27</v>
      </c>
      <c r="JHN124" s="483">
        <v>28.15</v>
      </c>
      <c r="JHO124" s="484">
        <v>486.86</v>
      </c>
      <c r="JHP124" s="485">
        <v>456.41</v>
      </c>
      <c r="JHQ124" s="480" t="s">
        <v>181</v>
      </c>
      <c r="JHR124" s="481" t="s">
        <v>2082</v>
      </c>
      <c r="JHS124" s="481" t="s">
        <v>2083</v>
      </c>
      <c r="JHT124" s="480" t="s">
        <v>2084</v>
      </c>
      <c r="JHU124" s="482" t="s">
        <v>27</v>
      </c>
      <c r="JHV124" s="483">
        <v>28.15</v>
      </c>
      <c r="JHW124" s="484">
        <v>486.86</v>
      </c>
      <c r="JHX124" s="485">
        <v>456.41</v>
      </c>
      <c r="JHY124" s="480" t="s">
        <v>181</v>
      </c>
      <c r="JHZ124" s="481" t="s">
        <v>2082</v>
      </c>
      <c r="JIA124" s="481" t="s">
        <v>2083</v>
      </c>
      <c r="JIB124" s="480" t="s">
        <v>2084</v>
      </c>
      <c r="JIC124" s="482" t="s">
        <v>27</v>
      </c>
      <c r="JID124" s="483">
        <v>28.15</v>
      </c>
      <c r="JIE124" s="484">
        <v>486.86</v>
      </c>
      <c r="JIF124" s="485">
        <v>456.41</v>
      </c>
      <c r="JIG124" s="480" t="s">
        <v>181</v>
      </c>
      <c r="JIH124" s="481" t="s">
        <v>2082</v>
      </c>
      <c r="JII124" s="481" t="s">
        <v>2083</v>
      </c>
      <c r="JIJ124" s="480" t="s">
        <v>2084</v>
      </c>
      <c r="JIK124" s="482" t="s">
        <v>27</v>
      </c>
      <c r="JIL124" s="483">
        <v>28.15</v>
      </c>
      <c r="JIM124" s="484">
        <v>486.86</v>
      </c>
      <c r="JIN124" s="485">
        <v>456.41</v>
      </c>
      <c r="JIO124" s="480" t="s">
        <v>181</v>
      </c>
      <c r="JIP124" s="481" t="s">
        <v>2082</v>
      </c>
      <c r="JIQ124" s="481" t="s">
        <v>2083</v>
      </c>
      <c r="JIR124" s="480" t="s">
        <v>2084</v>
      </c>
      <c r="JIS124" s="482" t="s">
        <v>27</v>
      </c>
      <c r="JIT124" s="483">
        <v>28.15</v>
      </c>
      <c r="JIU124" s="484">
        <v>486.86</v>
      </c>
      <c r="JIV124" s="485">
        <v>456.41</v>
      </c>
      <c r="JIW124" s="480" t="s">
        <v>181</v>
      </c>
      <c r="JIX124" s="481" t="s">
        <v>2082</v>
      </c>
      <c r="JIY124" s="481" t="s">
        <v>2083</v>
      </c>
      <c r="JIZ124" s="480" t="s">
        <v>2084</v>
      </c>
      <c r="JJA124" s="482" t="s">
        <v>27</v>
      </c>
      <c r="JJB124" s="483">
        <v>28.15</v>
      </c>
      <c r="JJC124" s="484">
        <v>486.86</v>
      </c>
      <c r="JJD124" s="485">
        <v>456.41</v>
      </c>
      <c r="JJE124" s="480" t="s">
        <v>181</v>
      </c>
      <c r="JJF124" s="481" t="s">
        <v>2082</v>
      </c>
      <c r="JJG124" s="481" t="s">
        <v>2083</v>
      </c>
      <c r="JJH124" s="480" t="s">
        <v>2084</v>
      </c>
      <c r="JJI124" s="482" t="s">
        <v>27</v>
      </c>
      <c r="JJJ124" s="483">
        <v>28.15</v>
      </c>
      <c r="JJK124" s="484">
        <v>486.86</v>
      </c>
      <c r="JJL124" s="485">
        <v>456.41</v>
      </c>
      <c r="JJM124" s="480" t="s">
        <v>181</v>
      </c>
      <c r="JJN124" s="481" t="s">
        <v>2082</v>
      </c>
      <c r="JJO124" s="481" t="s">
        <v>2083</v>
      </c>
      <c r="JJP124" s="480" t="s">
        <v>2084</v>
      </c>
      <c r="JJQ124" s="482" t="s">
        <v>27</v>
      </c>
      <c r="JJR124" s="483">
        <v>28.15</v>
      </c>
      <c r="JJS124" s="484">
        <v>486.86</v>
      </c>
      <c r="JJT124" s="485">
        <v>456.41</v>
      </c>
      <c r="JJU124" s="480" t="s">
        <v>181</v>
      </c>
      <c r="JJV124" s="481" t="s">
        <v>2082</v>
      </c>
      <c r="JJW124" s="481" t="s">
        <v>2083</v>
      </c>
      <c r="JJX124" s="480" t="s">
        <v>2084</v>
      </c>
      <c r="JJY124" s="482" t="s">
        <v>27</v>
      </c>
      <c r="JJZ124" s="483">
        <v>28.15</v>
      </c>
      <c r="JKA124" s="484">
        <v>486.86</v>
      </c>
      <c r="JKB124" s="485">
        <v>456.41</v>
      </c>
      <c r="JKC124" s="480" t="s">
        <v>181</v>
      </c>
      <c r="JKD124" s="481" t="s">
        <v>2082</v>
      </c>
      <c r="JKE124" s="481" t="s">
        <v>2083</v>
      </c>
      <c r="JKF124" s="480" t="s">
        <v>2084</v>
      </c>
      <c r="JKG124" s="482" t="s">
        <v>27</v>
      </c>
      <c r="JKH124" s="483">
        <v>28.15</v>
      </c>
      <c r="JKI124" s="484">
        <v>486.86</v>
      </c>
      <c r="JKJ124" s="485">
        <v>456.41</v>
      </c>
      <c r="JKK124" s="480" t="s">
        <v>181</v>
      </c>
      <c r="JKL124" s="481" t="s">
        <v>2082</v>
      </c>
      <c r="JKM124" s="481" t="s">
        <v>2083</v>
      </c>
      <c r="JKN124" s="480" t="s">
        <v>2084</v>
      </c>
      <c r="JKO124" s="482" t="s">
        <v>27</v>
      </c>
      <c r="JKP124" s="483">
        <v>28.15</v>
      </c>
      <c r="JKQ124" s="484">
        <v>486.86</v>
      </c>
      <c r="JKR124" s="485">
        <v>456.41</v>
      </c>
      <c r="JKS124" s="480" t="s">
        <v>181</v>
      </c>
      <c r="JKT124" s="481" t="s">
        <v>2082</v>
      </c>
      <c r="JKU124" s="481" t="s">
        <v>2083</v>
      </c>
      <c r="JKV124" s="480" t="s">
        <v>2084</v>
      </c>
      <c r="JKW124" s="482" t="s">
        <v>27</v>
      </c>
      <c r="JKX124" s="483">
        <v>28.15</v>
      </c>
      <c r="JKY124" s="484">
        <v>486.86</v>
      </c>
      <c r="JKZ124" s="485">
        <v>456.41</v>
      </c>
      <c r="JLA124" s="480" t="s">
        <v>181</v>
      </c>
      <c r="JLB124" s="481" t="s">
        <v>2082</v>
      </c>
      <c r="JLC124" s="481" t="s">
        <v>2083</v>
      </c>
      <c r="JLD124" s="480" t="s">
        <v>2084</v>
      </c>
      <c r="JLE124" s="482" t="s">
        <v>27</v>
      </c>
      <c r="JLF124" s="483">
        <v>28.15</v>
      </c>
      <c r="JLG124" s="484">
        <v>486.86</v>
      </c>
      <c r="JLH124" s="485">
        <v>456.41</v>
      </c>
      <c r="JLI124" s="480" t="s">
        <v>181</v>
      </c>
      <c r="JLJ124" s="481" t="s">
        <v>2082</v>
      </c>
      <c r="JLK124" s="481" t="s">
        <v>2083</v>
      </c>
      <c r="JLL124" s="480" t="s">
        <v>2084</v>
      </c>
      <c r="JLM124" s="482" t="s">
        <v>27</v>
      </c>
      <c r="JLN124" s="483">
        <v>28.15</v>
      </c>
      <c r="JLO124" s="484">
        <v>486.86</v>
      </c>
      <c r="JLP124" s="485">
        <v>456.41</v>
      </c>
      <c r="JLQ124" s="480" t="s">
        <v>181</v>
      </c>
      <c r="JLR124" s="481" t="s">
        <v>2082</v>
      </c>
      <c r="JLS124" s="481" t="s">
        <v>2083</v>
      </c>
      <c r="JLT124" s="480" t="s">
        <v>2084</v>
      </c>
      <c r="JLU124" s="482" t="s">
        <v>27</v>
      </c>
      <c r="JLV124" s="483">
        <v>28.15</v>
      </c>
      <c r="JLW124" s="484">
        <v>486.86</v>
      </c>
      <c r="JLX124" s="485">
        <v>456.41</v>
      </c>
      <c r="JLY124" s="480" t="s">
        <v>181</v>
      </c>
      <c r="JLZ124" s="481" t="s">
        <v>2082</v>
      </c>
      <c r="JMA124" s="481" t="s">
        <v>2083</v>
      </c>
      <c r="JMB124" s="480" t="s">
        <v>2084</v>
      </c>
      <c r="JMC124" s="482" t="s">
        <v>27</v>
      </c>
      <c r="JMD124" s="483">
        <v>28.15</v>
      </c>
      <c r="JME124" s="484">
        <v>486.86</v>
      </c>
      <c r="JMF124" s="485">
        <v>456.41</v>
      </c>
      <c r="JMG124" s="480" t="s">
        <v>181</v>
      </c>
      <c r="JMH124" s="481" t="s">
        <v>2082</v>
      </c>
      <c r="JMI124" s="481" t="s">
        <v>2083</v>
      </c>
      <c r="JMJ124" s="480" t="s">
        <v>2084</v>
      </c>
      <c r="JMK124" s="482" t="s">
        <v>27</v>
      </c>
      <c r="JML124" s="483">
        <v>28.15</v>
      </c>
      <c r="JMM124" s="484">
        <v>486.86</v>
      </c>
      <c r="JMN124" s="485">
        <v>456.41</v>
      </c>
      <c r="JMO124" s="480" t="s">
        <v>181</v>
      </c>
      <c r="JMP124" s="481" t="s">
        <v>2082</v>
      </c>
      <c r="JMQ124" s="481" t="s">
        <v>2083</v>
      </c>
      <c r="JMR124" s="480" t="s">
        <v>2084</v>
      </c>
      <c r="JMS124" s="482" t="s">
        <v>27</v>
      </c>
      <c r="JMT124" s="483">
        <v>28.15</v>
      </c>
      <c r="JMU124" s="484">
        <v>486.86</v>
      </c>
      <c r="JMV124" s="485">
        <v>456.41</v>
      </c>
      <c r="JMW124" s="480" t="s">
        <v>181</v>
      </c>
      <c r="JMX124" s="481" t="s">
        <v>2082</v>
      </c>
      <c r="JMY124" s="481" t="s">
        <v>2083</v>
      </c>
      <c r="JMZ124" s="480" t="s">
        <v>2084</v>
      </c>
      <c r="JNA124" s="482" t="s">
        <v>27</v>
      </c>
      <c r="JNB124" s="483">
        <v>28.15</v>
      </c>
      <c r="JNC124" s="484">
        <v>486.86</v>
      </c>
      <c r="JND124" s="485">
        <v>456.41</v>
      </c>
      <c r="JNE124" s="480" t="s">
        <v>181</v>
      </c>
      <c r="JNF124" s="481" t="s">
        <v>2082</v>
      </c>
      <c r="JNG124" s="481" t="s">
        <v>2083</v>
      </c>
      <c r="JNH124" s="480" t="s">
        <v>2084</v>
      </c>
      <c r="JNI124" s="482" t="s">
        <v>27</v>
      </c>
      <c r="JNJ124" s="483">
        <v>28.15</v>
      </c>
      <c r="JNK124" s="484">
        <v>486.86</v>
      </c>
      <c r="JNL124" s="485">
        <v>456.41</v>
      </c>
      <c r="JNM124" s="480" t="s">
        <v>181</v>
      </c>
      <c r="JNN124" s="481" t="s">
        <v>2082</v>
      </c>
      <c r="JNO124" s="481" t="s">
        <v>2083</v>
      </c>
      <c r="JNP124" s="480" t="s">
        <v>2084</v>
      </c>
      <c r="JNQ124" s="482" t="s">
        <v>27</v>
      </c>
      <c r="JNR124" s="483">
        <v>28.15</v>
      </c>
      <c r="JNS124" s="484">
        <v>486.86</v>
      </c>
      <c r="JNT124" s="485">
        <v>456.41</v>
      </c>
      <c r="JNU124" s="480" t="s">
        <v>181</v>
      </c>
      <c r="JNV124" s="481" t="s">
        <v>2082</v>
      </c>
      <c r="JNW124" s="481" t="s">
        <v>2083</v>
      </c>
      <c r="JNX124" s="480" t="s">
        <v>2084</v>
      </c>
      <c r="JNY124" s="482" t="s">
        <v>27</v>
      </c>
      <c r="JNZ124" s="483">
        <v>28.15</v>
      </c>
      <c r="JOA124" s="484">
        <v>486.86</v>
      </c>
      <c r="JOB124" s="485">
        <v>456.41</v>
      </c>
      <c r="JOC124" s="480" t="s">
        <v>181</v>
      </c>
      <c r="JOD124" s="481" t="s">
        <v>2082</v>
      </c>
      <c r="JOE124" s="481" t="s">
        <v>2083</v>
      </c>
      <c r="JOF124" s="480" t="s">
        <v>2084</v>
      </c>
      <c r="JOG124" s="482" t="s">
        <v>27</v>
      </c>
      <c r="JOH124" s="483">
        <v>28.15</v>
      </c>
      <c r="JOI124" s="484">
        <v>486.86</v>
      </c>
      <c r="JOJ124" s="485">
        <v>456.41</v>
      </c>
      <c r="JOK124" s="480" t="s">
        <v>181</v>
      </c>
      <c r="JOL124" s="481" t="s">
        <v>2082</v>
      </c>
      <c r="JOM124" s="481" t="s">
        <v>2083</v>
      </c>
      <c r="JON124" s="480" t="s">
        <v>2084</v>
      </c>
      <c r="JOO124" s="482" t="s">
        <v>27</v>
      </c>
      <c r="JOP124" s="483">
        <v>28.15</v>
      </c>
      <c r="JOQ124" s="484">
        <v>486.86</v>
      </c>
      <c r="JOR124" s="485">
        <v>456.41</v>
      </c>
      <c r="JOS124" s="480" t="s">
        <v>181</v>
      </c>
      <c r="JOT124" s="481" t="s">
        <v>2082</v>
      </c>
      <c r="JOU124" s="481" t="s">
        <v>2083</v>
      </c>
      <c r="JOV124" s="480" t="s">
        <v>2084</v>
      </c>
      <c r="JOW124" s="482" t="s">
        <v>27</v>
      </c>
      <c r="JOX124" s="483">
        <v>28.15</v>
      </c>
      <c r="JOY124" s="484">
        <v>486.86</v>
      </c>
      <c r="JOZ124" s="485">
        <v>456.41</v>
      </c>
      <c r="JPA124" s="480" t="s">
        <v>181</v>
      </c>
      <c r="JPB124" s="481" t="s">
        <v>2082</v>
      </c>
      <c r="JPC124" s="481" t="s">
        <v>2083</v>
      </c>
      <c r="JPD124" s="480" t="s">
        <v>2084</v>
      </c>
      <c r="JPE124" s="482" t="s">
        <v>27</v>
      </c>
      <c r="JPF124" s="483">
        <v>28.15</v>
      </c>
      <c r="JPG124" s="484">
        <v>486.86</v>
      </c>
      <c r="JPH124" s="485">
        <v>456.41</v>
      </c>
      <c r="JPI124" s="480" t="s">
        <v>181</v>
      </c>
      <c r="JPJ124" s="481" t="s">
        <v>2082</v>
      </c>
      <c r="JPK124" s="481" t="s">
        <v>2083</v>
      </c>
      <c r="JPL124" s="480" t="s">
        <v>2084</v>
      </c>
      <c r="JPM124" s="482" t="s">
        <v>27</v>
      </c>
      <c r="JPN124" s="483">
        <v>28.15</v>
      </c>
      <c r="JPO124" s="484">
        <v>486.86</v>
      </c>
      <c r="JPP124" s="485">
        <v>456.41</v>
      </c>
      <c r="JPQ124" s="480" t="s">
        <v>181</v>
      </c>
      <c r="JPR124" s="481" t="s">
        <v>2082</v>
      </c>
      <c r="JPS124" s="481" t="s">
        <v>2083</v>
      </c>
      <c r="JPT124" s="480" t="s">
        <v>2084</v>
      </c>
      <c r="JPU124" s="482" t="s">
        <v>27</v>
      </c>
      <c r="JPV124" s="483">
        <v>28.15</v>
      </c>
      <c r="JPW124" s="484">
        <v>486.86</v>
      </c>
      <c r="JPX124" s="485">
        <v>456.41</v>
      </c>
      <c r="JPY124" s="480" t="s">
        <v>181</v>
      </c>
      <c r="JPZ124" s="481" t="s">
        <v>2082</v>
      </c>
      <c r="JQA124" s="481" t="s">
        <v>2083</v>
      </c>
      <c r="JQB124" s="480" t="s">
        <v>2084</v>
      </c>
      <c r="JQC124" s="482" t="s">
        <v>27</v>
      </c>
      <c r="JQD124" s="483">
        <v>28.15</v>
      </c>
      <c r="JQE124" s="484">
        <v>486.86</v>
      </c>
      <c r="JQF124" s="485">
        <v>456.41</v>
      </c>
      <c r="JQG124" s="480" t="s">
        <v>181</v>
      </c>
      <c r="JQH124" s="481" t="s">
        <v>2082</v>
      </c>
      <c r="JQI124" s="481" t="s">
        <v>2083</v>
      </c>
      <c r="JQJ124" s="480" t="s">
        <v>2084</v>
      </c>
      <c r="JQK124" s="482" t="s">
        <v>27</v>
      </c>
      <c r="JQL124" s="483">
        <v>28.15</v>
      </c>
      <c r="JQM124" s="484">
        <v>486.86</v>
      </c>
      <c r="JQN124" s="485">
        <v>456.41</v>
      </c>
      <c r="JQO124" s="480" t="s">
        <v>181</v>
      </c>
      <c r="JQP124" s="481" t="s">
        <v>2082</v>
      </c>
      <c r="JQQ124" s="481" t="s">
        <v>2083</v>
      </c>
      <c r="JQR124" s="480" t="s">
        <v>2084</v>
      </c>
      <c r="JQS124" s="482" t="s">
        <v>27</v>
      </c>
      <c r="JQT124" s="483">
        <v>28.15</v>
      </c>
      <c r="JQU124" s="484">
        <v>486.86</v>
      </c>
      <c r="JQV124" s="485">
        <v>456.41</v>
      </c>
      <c r="JQW124" s="480" t="s">
        <v>181</v>
      </c>
      <c r="JQX124" s="481" t="s">
        <v>2082</v>
      </c>
      <c r="JQY124" s="481" t="s">
        <v>2083</v>
      </c>
      <c r="JQZ124" s="480" t="s">
        <v>2084</v>
      </c>
      <c r="JRA124" s="482" t="s">
        <v>27</v>
      </c>
      <c r="JRB124" s="483">
        <v>28.15</v>
      </c>
      <c r="JRC124" s="484">
        <v>486.86</v>
      </c>
      <c r="JRD124" s="485">
        <v>456.41</v>
      </c>
      <c r="JRE124" s="480" t="s">
        <v>181</v>
      </c>
      <c r="JRF124" s="481" t="s">
        <v>2082</v>
      </c>
      <c r="JRG124" s="481" t="s">
        <v>2083</v>
      </c>
      <c r="JRH124" s="480" t="s">
        <v>2084</v>
      </c>
      <c r="JRI124" s="482" t="s">
        <v>27</v>
      </c>
      <c r="JRJ124" s="483">
        <v>28.15</v>
      </c>
      <c r="JRK124" s="484">
        <v>486.86</v>
      </c>
      <c r="JRL124" s="485">
        <v>456.41</v>
      </c>
      <c r="JRM124" s="480" t="s">
        <v>181</v>
      </c>
      <c r="JRN124" s="481" t="s">
        <v>2082</v>
      </c>
      <c r="JRO124" s="481" t="s">
        <v>2083</v>
      </c>
      <c r="JRP124" s="480" t="s">
        <v>2084</v>
      </c>
      <c r="JRQ124" s="482" t="s">
        <v>27</v>
      </c>
      <c r="JRR124" s="483">
        <v>28.15</v>
      </c>
      <c r="JRS124" s="484">
        <v>486.86</v>
      </c>
      <c r="JRT124" s="485">
        <v>456.41</v>
      </c>
      <c r="JRU124" s="480" t="s">
        <v>181</v>
      </c>
      <c r="JRV124" s="481" t="s">
        <v>2082</v>
      </c>
      <c r="JRW124" s="481" t="s">
        <v>2083</v>
      </c>
      <c r="JRX124" s="480" t="s">
        <v>2084</v>
      </c>
      <c r="JRY124" s="482" t="s">
        <v>27</v>
      </c>
      <c r="JRZ124" s="483">
        <v>28.15</v>
      </c>
      <c r="JSA124" s="484">
        <v>486.86</v>
      </c>
      <c r="JSB124" s="485">
        <v>456.41</v>
      </c>
      <c r="JSC124" s="480" t="s">
        <v>181</v>
      </c>
      <c r="JSD124" s="481" t="s">
        <v>2082</v>
      </c>
      <c r="JSE124" s="481" t="s">
        <v>2083</v>
      </c>
      <c r="JSF124" s="480" t="s">
        <v>2084</v>
      </c>
      <c r="JSG124" s="482" t="s">
        <v>27</v>
      </c>
      <c r="JSH124" s="483">
        <v>28.15</v>
      </c>
      <c r="JSI124" s="484">
        <v>486.86</v>
      </c>
      <c r="JSJ124" s="485">
        <v>456.41</v>
      </c>
      <c r="JSK124" s="480" t="s">
        <v>181</v>
      </c>
      <c r="JSL124" s="481" t="s">
        <v>2082</v>
      </c>
      <c r="JSM124" s="481" t="s">
        <v>2083</v>
      </c>
      <c r="JSN124" s="480" t="s">
        <v>2084</v>
      </c>
      <c r="JSO124" s="482" t="s">
        <v>27</v>
      </c>
      <c r="JSP124" s="483">
        <v>28.15</v>
      </c>
      <c r="JSQ124" s="484">
        <v>486.86</v>
      </c>
      <c r="JSR124" s="485">
        <v>456.41</v>
      </c>
      <c r="JSS124" s="480" t="s">
        <v>181</v>
      </c>
      <c r="JST124" s="481" t="s">
        <v>2082</v>
      </c>
      <c r="JSU124" s="481" t="s">
        <v>2083</v>
      </c>
      <c r="JSV124" s="480" t="s">
        <v>2084</v>
      </c>
      <c r="JSW124" s="482" t="s">
        <v>27</v>
      </c>
      <c r="JSX124" s="483">
        <v>28.15</v>
      </c>
      <c r="JSY124" s="484">
        <v>486.86</v>
      </c>
      <c r="JSZ124" s="485">
        <v>456.41</v>
      </c>
      <c r="JTA124" s="480" t="s">
        <v>181</v>
      </c>
      <c r="JTB124" s="481" t="s">
        <v>2082</v>
      </c>
      <c r="JTC124" s="481" t="s">
        <v>2083</v>
      </c>
      <c r="JTD124" s="480" t="s">
        <v>2084</v>
      </c>
      <c r="JTE124" s="482" t="s">
        <v>27</v>
      </c>
      <c r="JTF124" s="483">
        <v>28.15</v>
      </c>
      <c r="JTG124" s="484">
        <v>486.86</v>
      </c>
      <c r="JTH124" s="485">
        <v>456.41</v>
      </c>
      <c r="JTI124" s="480" t="s">
        <v>181</v>
      </c>
      <c r="JTJ124" s="481" t="s">
        <v>2082</v>
      </c>
      <c r="JTK124" s="481" t="s">
        <v>2083</v>
      </c>
      <c r="JTL124" s="480" t="s">
        <v>2084</v>
      </c>
      <c r="JTM124" s="482" t="s">
        <v>27</v>
      </c>
      <c r="JTN124" s="483">
        <v>28.15</v>
      </c>
      <c r="JTO124" s="484">
        <v>486.86</v>
      </c>
      <c r="JTP124" s="485">
        <v>456.41</v>
      </c>
      <c r="JTQ124" s="480" t="s">
        <v>181</v>
      </c>
      <c r="JTR124" s="481" t="s">
        <v>2082</v>
      </c>
      <c r="JTS124" s="481" t="s">
        <v>2083</v>
      </c>
      <c r="JTT124" s="480" t="s">
        <v>2084</v>
      </c>
      <c r="JTU124" s="482" t="s">
        <v>27</v>
      </c>
      <c r="JTV124" s="483">
        <v>28.15</v>
      </c>
      <c r="JTW124" s="484">
        <v>486.86</v>
      </c>
      <c r="JTX124" s="485">
        <v>456.41</v>
      </c>
      <c r="JTY124" s="480" t="s">
        <v>181</v>
      </c>
      <c r="JTZ124" s="481" t="s">
        <v>2082</v>
      </c>
      <c r="JUA124" s="481" t="s">
        <v>2083</v>
      </c>
      <c r="JUB124" s="480" t="s">
        <v>2084</v>
      </c>
      <c r="JUC124" s="482" t="s">
        <v>27</v>
      </c>
      <c r="JUD124" s="483">
        <v>28.15</v>
      </c>
      <c r="JUE124" s="484">
        <v>486.86</v>
      </c>
      <c r="JUF124" s="485">
        <v>456.41</v>
      </c>
      <c r="JUG124" s="480" t="s">
        <v>181</v>
      </c>
      <c r="JUH124" s="481" t="s">
        <v>2082</v>
      </c>
      <c r="JUI124" s="481" t="s">
        <v>2083</v>
      </c>
      <c r="JUJ124" s="480" t="s">
        <v>2084</v>
      </c>
      <c r="JUK124" s="482" t="s">
        <v>27</v>
      </c>
      <c r="JUL124" s="483">
        <v>28.15</v>
      </c>
      <c r="JUM124" s="484">
        <v>486.86</v>
      </c>
      <c r="JUN124" s="485">
        <v>456.41</v>
      </c>
      <c r="JUO124" s="480" t="s">
        <v>181</v>
      </c>
      <c r="JUP124" s="481" t="s">
        <v>2082</v>
      </c>
      <c r="JUQ124" s="481" t="s">
        <v>2083</v>
      </c>
      <c r="JUR124" s="480" t="s">
        <v>2084</v>
      </c>
      <c r="JUS124" s="482" t="s">
        <v>27</v>
      </c>
      <c r="JUT124" s="483">
        <v>28.15</v>
      </c>
      <c r="JUU124" s="484">
        <v>486.86</v>
      </c>
      <c r="JUV124" s="485">
        <v>456.41</v>
      </c>
      <c r="JUW124" s="480" t="s">
        <v>181</v>
      </c>
      <c r="JUX124" s="481" t="s">
        <v>2082</v>
      </c>
      <c r="JUY124" s="481" t="s">
        <v>2083</v>
      </c>
      <c r="JUZ124" s="480" t="s">
        <v>2084</v>
      </c>
      <c r="JVA124" s="482" t="s">
        <v>27</v>
      </c>
      <c r="JVB124" s="483">
        <v>28.15</v>
      </c>
      <c r="JVC124" s="484">
        <v>486.86</v>
      </c>
      <c r="JVD124" s="485">
        <v>456.41</v>
      </c>
      <c r="JVE124" s="480" t="s">
        <v>181</v>
      </c>
      <c r="JVF124" s="481" t="s">
        <v>2082</v>
      </c>
      <c r="JVG124" s="481" t="s">
        <v>2083</v>
      </c>
      <c r="JVH124" s="480" t="s">
        <v>2084</v>
      </c>
      <c r="JVI124" s="482" t="s">
        <v>27</v>
      </c>
      <c r="JVJ124" s="483">
        <v>28.15</v>
      </c>
      <c r="JVK124" s="484">
        <v>486.86</v>
      </c>
      <c r="JVL124" s="485">
        <v>456.41</v>
      </c>
      <c r="JVM124" s="480" t="s">
        <v>181</v>
      </c>
      <c r="JVN124" s="481" t="s">
        <v>2082</v>
      </c>
      <c r="JVO124" s="481" t="s">
        <v>2083</v>
      </c>
      <c r="JVP124" s="480" t="s">
        <v>2084</v>
      </c>
      <c r="JVQ124" s="482" t="s">
        <v>27</v>
      </c>
      <c r="JVR124" s="483">
        <v>28.15</v>
      </c>
      <c r="JVS124" s="484">
        <v>486.86</v>
      </c>
      <c r="JVT124" s="485">
        <v>456.41</v>
      </c>
      <c r="JVU124" s="480" t="s">
        <v>181</v>
      </c>
      <c r="JVV124" s="481" t="s">
        <v>2082</v>
      </c>
      <c r="JVW124" s="481" t="s">
        <v>2083</v>
      </c>
      <c r="JVX124" s="480" t="s">
        <v>2084</v>
      </c>
      <c r="JVY124" s="482" t="s">
        <v>27</v>
      </c>
      <c r="JVZ124" s="483">
        <v>28.15</v>
      </c>
      <c r="JWA124" s="484">
        <v>486.86</v>
      </c>
      <c r="JWB124" s="485">
        <v>456.41</v>
      </c>
      <c r="JWC124" s="480" t="s">
        <v>181</v>
      </c>
      <c r="JWD124" s="481" t="s">
        <v>2082</v>
      </c>
      <c r="JWE124" s="481" t="s">
        <v>2083</v>
      </c>
      <c r="JWF124" s="480" t="s">
        <v>2084</v>
      </c>
      <c r="JWG124" s="482" t="s">
        <v>27</v>
      </c>
      <c r="JWH124" s="483">
        <v>28.15</v>
      </c>
      <c r="JWI124" s="484">
        <v>486.86</v>
      </c>
      <c r="JWJ124" s="485">
        <v>456.41</v>
      </c>
      <c r="JWK124" s="480" t="s">
        <v>181</v>
      </c>
      <c r="JWL124" s="481" t="s">
        <v>2082</v>
      </c>
      <c r="JWM124" s="481" t="s">
        <v>2083</v>
      </c>
      <c r="JWN124" s="480" t="s">
        <v>2084</v>
      </c>
      <c r="JWO124" s="482" t="s">
        <v>27</v>
      </c>
      <c r="JWP124" s="483">
        <v>28.15</v>
      </c>
      <c r="JWQ124" s="484">
        <v>486.86</v>
      </c>
      <c r="JWR124" s="485">
        <v>456.41</v>
      </c>
      <c r="JWS124" s="480" t="s">
        <v>181</v>
      </c>
      <c r="JWT124" s="481" t="s">
        <v>2082</v>
      </c>
      <c r="JWU124" s="481" t="s">
        <v>2083</v>
      </c>
      <c r="JWV124" s="480" t="s">
        <v>2084</v>
      </c>
      <c r="JWW124" s="482" t="s">
        <v>27</v>
      </c>
      <c r="JWX124" s="483">
        <v>28.15</v>
      </c>
      <c r="JWY124" s="484">
        <v>486.86</v>
      </c>
      <c r="JWZ124" s="485">
        <v>456.41</v>
      </c>
      <c r="JXA124" s="480" t="s">
        <v>181</v>
      </c>
      <c r="JXB124" s="481" t="s">
        <v>2082</v>
      </c>
      <c r="JXC124" s="481" t="s">
        <v>2083</v>
      </c>
      <c r="JXD124" s="480" t="s">
        <v>2084</v>
      </c>
      <c r="JXE124" s="482" t="s">
        <v>27</v>
      </c>
      <c r="JXF124" s="483">
        <v>28.15</v>
      </c>
      <c r="JXG124" s="484">
        <v>486.86</v>
      </c>
      <c r="JXH124" s="485">
        <v>456.41</v>
      </c>
      <c r="JXI124" s="480" t="s">
        <v>181</v>
      </c>
      <c r="JXJ124" s="481" t="s">
        <v>2082</v>
      </c>
      <c r="JXK124" s="481" t="s">
        <v>2083</v>
      </c>
      <c r="JXL124" s="480" t="s">
        <v>2084</v>
      </c>
      <c r="JXM124" s="482" t="s">
        <v>27</v>
      </c>
      <c r="JXN124" s="483">
        <v>28.15</v>
      </c>
      <c r="JXO124" s="484">
        <v>486.86</v>
      </c>
      <c r="JXP124" s="485">
        <v>456.41</v>
      </c>
      <c r="JXQ124" s="480" t="s">
        <v>181</v>
      </c>
      <c r="JXR124" s="481" t="s">
        <v>2082</v>
      </c>
      <c r="JXS124" s="481" t="s">
        <v>2083</v>
      </c>
      <c r="JXT124" s="480" t="s">
        <v>2084</v>
      </c>
      <c r="JXU124" s="482" t="s">
        <v>27</v>
      </c>
      <c r="JXV124" s="483">
        <v>28.15</v>
      </c>
      <c r="JXW124" s="484">
        <v>486.86</v>
      </c>
      <c r="JXX124" s="485">
        <v>456.41</v>
      </c>
      <c r="JXY124" s="480" t="s">
        <v>181</v>
      </c>
      <c r="JXZ124" s="481" t="s">
        <v>2082</v>
      </c>
      <c r="JYA124" s="481" t="s">
        <v>2083</v>
      </c>
      <c r="JYB124" s="480" t="s">
        <v>2084</v>
      </c>
      <c r="JYC124" s="482" t="s">
        <v>27</v>
      </c>
      <c r="JYD124" s="483">
        <v>28.15</v>
      </c>
      <c r="JYE124" s="484">
        <v>486.86</v>
      </c>
      <c r="JYF124" s="485">
        <v>456.41</v>
      </c>
      <c r="JYG124" s="480" t="s">
        <v>181</v>
      </c>
      <c r="JYH124" s="481" t="s">
        <v>2082</v>
      </c>
      <c r="JYI124" s="481" t="s">
        <v>2083</v>
      </c>
      <c r="JYJ124" s="480" t="s">
        <v>2084</v>
      </c>
      <c r="JYK124" s="482" t="s">
        <v>27</v>
      </c>
      <c r="JYL124" s="483">
        <v>28.15</v>
      </c>
      <c r="JYM124" s="484">
        <v>486.86</v>
      </c>
      <c r="JYN124" s="485">
        <v>456.41</v>
      </c>
      <c r="JYO124" s="480" t="s">
        <v>181</v>
      </c>
      <c r="JYP124" s="481" t="s">
        <v>2082</v>
      </c>
      <c r="JYQ124" s="481" t="s">
        <v>2083</v>
      </c>
      <c r="JYR124" s="480" t="s">
        <v>2084</v>
      </c>
      <c r="JYS124" s="482" t="s">
        <v>27</v>
      </c>
      <c r="JYT124" s="483">
        <v>28.15</v>
      </c>
      <c r="JYU124" s="484">
        <v>486.86</v>
      </c>
      <c r="JYV124" s="485">
        <v>456.41</v>
      </c>
      <c r="JYW124" s="480" t="s">
        <v>181</v>
      </c>
      <c r="JYX124" s="481" t="s">
        <v>2082</v>
      </c>
      <c r="JYY124" s="481" t="s">
        <v>2083</v>
      </c>
      <c r="JYZ124" s="480" t="s">
        <v>2084</v>
      </c>
      <c r="JZA124" s="482" t="s">
        <v>27</v>
      </c>
      <c r="JZB124" s="483">
        <v>28.15</v>
      </c>
      <c r="JZC124" s="484">
        <v>486.86</v>
      </c>
      <c r="JZD124" s="485">
        <v>456.41</v>
      </c>
      <c r="JZE124" s="480" t="s">
        <v>181</v>
      </c>
      <c r="JZF124" s="481" t="s">
        <v>2082</v>
      </c>
      <c r="JZG124" s="481" t="s">
        <v>2083</v>
      </c>
      <c r="JZH124" s="480" t="s">
        <v>2084</v>
      </c>
      <c r="JZI124" s="482" t="s">
        <v>27</v>
      </c>
      <c r="JZJ124" s="483">
        <v>28.15</v>
      </c>
      <c r="JZK124" s="484">
        <v>486.86</v>
      </c>
      <c r="JZL124" s="485">
        <v>456.41</v>
      </c>
      <c r="JZM124" s="480" t="s">
        <v>181</v>
      </c>
      <c r="JZN124" s="481" t="s">
        <v>2082</v>
      </c>
      <c r="JZO124" s="481" t="s">
        <v>2083</v>
      </c>
      <c r="JZP124" s="480" t="s">
        <v>2084</v>
      </c>
      <c r="JZQ124" s="482" t="s">
        <v>27</v>
      </c>
      <c r="JZR124" s="483">
        <v>28.15</v>
      </c>
      <c r="JZS124" s="484">
        <v>486.86</v>
      </c>
      <c r="JZT124" s="485">
        <v>456.41</v>
      </c>
      <c r="JZU124" s="480" t="s">
        <v>181</v>
      </c>
      <c r="JZV124" s="481" t="s">
        <v>2082</v>
      </c>
      <c r="JZW124" s="481" t="s">
        <v>2083</v>
      </c>
      <c r="JZX124" s="480" t="s">
        <v>2084</v>
      </c>
      <c r="JZY124" s="482" t="s">
        <v>27</v>
      </c>
      <c r="JZZ124" s="483">
        <v>28.15</v>
      </c>
      <c r="KAA124" s="484">
        <v>486.86</v>
      </c>
      <c r="KAB124" s="485">
        <v>456.41</v>
      </c>
      <c r="KAC124" s="480" t="s">
        <v>181</v>
      </c>
      <c r="KAD124" s="481" t="s">
        <v>2082</v>
      </c>
      <c r="KAE124" s="481" t="s">
        <v>2083</v>
      </c>
      <c r="KAF124" s="480" t="s">
        <v>2084</v>
      </c>
      <c r="KAG124" s="482" t="s">
        <v>27</v>
      </c>
      <c r="KAH124" s="483">
        <v>28.15</v>
      </c>
      <c r="KAI124" s="484">
        <v>486.86</v>
      </c>
      <c r="KAJ124" s="485">
        <v>456.41</v>
      </c>
      <c r="KAK124" s="480" t="s">
        <v>181</v>
      </c>
      <c r="KAL124" s="481" t="s">
        <v>2082</v>
      </c>
      <c r="KAM124" s="481" t="s">
        <v>2083</v>
      </c>
      <c r="KAN124" s="480" t="s">
        <v>2084</v>
      </c>
      <c r="KAO124" s="482" t="s">
        <v>27</v>
      </c>
      <c r="KAP124" s="483">
        <v>28.15</v>
      </c>
      <c r="KAQ124" s="484">
        <v>486.86</v>
      </c>
      <c r="KAR124" s="485">
        <v>456.41</v>
      </c>
      <c r="KAS124" s="480" t="s">
        <v>181</v>
      </c>
      <c r="KAT124" s="481" t="s">
        <v>2082</v>
      </c>
      <c r="KAU124" s="481" t="s">
        <v>2083</v>
      </c>
      <c r="KAV124" s="480" t="s">
        <v>2084</v>
      </c>
      <c r="KAW124" s="482" t="s">
        <v>27</v>
      </c>
      <c r="KAX124" s="483">
        <v>28.15</v>
      </c>
      <c r="KAY124" s="484">
        <v>486.86</v>
      </c>
      <c r="KAZ124" s="485">
        <v>456.41</v>
      </c>
      <c r="KBA124" s="480" t="s">
        <v>181</v>
      </c>
      <c r="KBB124" s="481" t="s">
        <v>2082</v>
      </c>
      <c r="KBC124" s="481" t="s">
        <v>2083</v>
      </c>
      <c r="KBD124" s="480" t="s">
        <v>2084</v>
      </c>
      <c r="KBE124" s="482" t="s">
        <v>27</v>
      </c>
      <c r="KBF124" s="483">
        <v>28.15</v>
      </c>
      <c r="KBG124" s="484">
        <v>486.86</v>
      </c>
      <c r="KBH124" s="485">
        <v>456.41</v>
      </c>
      <c r="KBI124" s="480" t="s">
        <v>181</v>
      </c>
      <c r="KBJ124" s="481" t="s">
        <v>2082</v>
      </c>
      <c r="KBK124" s="481" t="s">
        <v>2083</v>
      </c>
      <c r="KBL124" s="480" t="s">
        <v>2084</v>
      </c>
      <c r="KBM124" s="482" t="s">
        <v>27</v>
      </c>
      <c r="KBN124" s="483">
        <v>28.15</v>
      </c>
      <c r="KBO124" s="484">
        <v>486.86</v>
      </c>
      <c r="KBP124" s="485">
        <v>456.41</v>
      </c>
      <c r="KBQ124" s="480" t="s">
        <v>181</v>
      </c>
      <c r="KBR124" s="481" t="s">
        <v>2082</v>
      </c>
      <c r="KBS124" s="481" t="s">
        <v>2083</v>
      </c>
      <c r="KBT124" s="480" t="s">
        <v>2084</v>
      </c>
      <c r="KBU124" s="482" t="s">
        <v>27</v>
      </c>
      <c r="KBV124" s="483">
        <v>28.15</v>
      </c>
      <c r="KBW124" s="484">
        <v>486.86</v>
      </c>
      <c r="KBX124" s="485">
        <v>456.41</v>
      </c>
      <c r="KBY124" s="480" t="s">
        <v>181</v>
      </c>
      <c r="KBZ124" s="481" t="s">
        <v>2082</v>
      </c>
      <c r="KCA124" s="481" t="s">
        <v>2083</v>
      </c>
      <c r="KCB124" s="480" t="s">
        <v>2084</v>
      </c>
      <c r="KCC124" s="482" t="s">
        <v>27</v>
      </c>
      <c r="KCD124" s="483">
        <v>28.15</v>
      </c>
      <c r="KCE124" s="484">
        <v>486.86</v>
      </c>
      <c r="KCF124" s="485">
        <v>456.41</v>
      </c>
      <c r="KCG124" s="480" t="s">
        <v>181</v>
      </c>
      <c r="KCH124" s="481" t="s">
        <v>2082</v>
      </c>
      <c r="KCI124" s="481" t="s">
        <v>2083</v>
      </c>
      <c r="KCJ124" s="480" t="s">
        <v>2084</v>
      </c>
      <c r="KCK124" s="482" t="s">
        <v>27</v>
      </c>
      <c r="KCL124" s="483">
        <v>28.15</v>
      </c>
      <c r="KCM124" s="484">
        <v>486.86</v>
      </c>
      <c r="KCN124" s="485">
        <v>456.41</v>
      </c>
      <c r="KCO124" s="480" t="s">
        <v>181</v>
      </c>
      <c r="KCP124" s="481" t="s">
        <v>2082</v>
      </c>
      <c r="KCQ124" s="481" t="s">
        <v>2083</v>
      </c>
      <c r="KCR124" s="480" t="s">
        <v>2084</v>
      </c>
      <c r="KCS124" s="482" t="s">
        <v>27</v>
      </c>
      <c r="KCT124" s="483">
        <v>28.15</v>
      </c>
      <c r="KCU124" s="484">
        <v>486.86</v>
      </c>
      <c r="KCV124" s="485">
        <v>456.41</v>
      </c>
      <c r="KCW124" s="480" t="s">
        <v>181</v>
      </c>
      <c r="KCX124" s="481" t="s">
        <v>2082</v>
      </c>
      <c r="KCY124" s="481" t="s">
        <v>2083</v>
      </c>
      <c r="KCZ124" s="480" t="s">
        <v>2084</v>
      </c>
      <c r="KDA124" s="482" t="s">
        <v>27</v>
      </c>
      <c r="KDB124" s="483">
        <v>28.15</v>
      </c>
      <c r="KDC124" s="484">
        <v>486.86</v>
      </c>
      <c r="KDD124" s="485">
        <v>456.41</v>
      </c>
      <c r="KDE124" s="480" t="s">
        <v>181</v>
      </c>
      <c r="KDF124" s="481" t="s">
        <v>2082</v>
      </c>
      <c r="KDG124" s="481" t="s">
        <v>2083</v>
      </c>
      <c r="KDH124" s="480" t="s">
        <v>2084</v>
      </c>
      <c r="KDI124" s="482" t="s">
        <v>27</v>
      </c>
      <c r="KDJ124" s="483">
        <v>28.15</v>
      </c>
      <c r="KDK124" s="484">
        <v>486.86</v>
      </c>
      <c r="KDL124" s="485">
        <v>456.41</v>
      </c>
      <c r="KDM124" s="480" t="s">
        <v>181</v>
      </c>
      <c r="KDN124" s="481" t="s">
        <v>2082</v>
      </c>
      <c r="KDO124" s="481" t="s">
        <v>2083</v>
      </c>
      <c r="KDP124" s="480" t="s">
        <v>2084</v>
      </c>
      <c r="KDQ124" s="482" t="s">
        <v>27</v>
      </c>
      <c r="KDR124" s="483">
        <v>28.15</v>
      </c>
      <c r="KDS124" s="484">
        <v>486.86</v>
      </c>
      <c r="KDT124" s="485">
        <v>456.41</v>
      </c>
      <c r="KDU124" s="480" t="s">
        <v>181</v>
      </c>
      <c r="KDV124" s="481" t="s">
        <v>2082</v>
      </c>
      <c r="KDW124" s="481" t="s">
        <v>2083</v>
      </c>
      <c r="KDX124" s="480" t="s">
        <v>2084</v>
      </c>
      <c r="KDY124" s="482" t="s">
        <v>27</v>
      </c>
      <c r="KDZ124" s="483">
        <v>28.15</v>
      </c>
      <c r="KEA124" s="484">
        <v>486.86</v>
      </c>
      <c r="KEB124" s="485">
        <v>456.41</v>
      </c>
      <c r="KEC124" s="480" t="s">
        <v>181</v>
      </c>
      <c r="KED124" s="481" t="s">
        <v>2082</v>
      </c>
      <c r="KEE124" s="481" t="s">
        <v>2083</v>
      </c>
      <c r="KEF124" s="480" t="s">
        <v>2084</v>
      </c>
      <c r="KEG124" s="482" t="s">
        <v>27</v>
      </c>
      <c r="KEH124" s="483">
        <v>28.15</v>
      </c>
      <c r="KEI124" s="484">
        <v>486.86</v>
      </c>
      <c r="KEJ124" s="485">
        <v>456.41</v>
      </c>
      <c r="KEK124" s="480" t="s">
        <v>181</v>
      </c>
      <c r="KEL124" s="481" t="s">
        <v>2082</v>
      </c>
      <c r="KEM124" s="481" t="s">
        <v>2083</v>
      </c>
      <c r="KEN124" s="480" t="s">
        <v>2084</v>
      </c>
      <c r="KEO124" s="482" t="s">
        <v>27</v>
      </c>
      <c r="KEP124" s="483">
        <v>28.15</v>
      </c>
      <c r="KEQ124" s="484">
        <v>486.86</v>
      </c>
      <c r="KER124" s="485">
        <v>456.41</v>
      </c>
      <c r="KES124" s="480" t="s">
        <v>181</v>
      </c>
      <c r="KET124" s="481" t="s">
        <v>2082</v>
      </c>
      <c r="KEU124" s="481" t="s">
        <v>2083</v>
      </c>
      <c r="KEV124" s="480" t="s">
        <v>2084</v>
      </c>
      <c r="KEW124" s="482" t="s">
        <v>27</v>
      </c>
      <c r="KEX124" s="483">
        <v>28.15</v>
      </c>
      <c r="KEY124" s="484">
        <v>486.86</v>
      </c>
      <c r="KEZ124" s="485">
        <v>456.41</v>
      </c>
      <c r="KFA124" s="480" t="s">
        <v>181</v>
      </c>
      <c r="KFB124" s="481" t="s">
        <v>2082</v>
      </c>
      <c r="KFC124" s="481" t="s">
        <v>2083</v>
      </c>
      <c r="KFD124" s="480" t="s">
        <v>2084</v>
      </c>
      <c r="KFE124" s="482" t="s">
        <v>27</v>
      </c>
      <c r="KFF124" s="483">
        <v>28.15</v>
      </c>
      <c r="KFG124" s="484">
        <v>486.86</v>
      </c>
      <c r="KFH124" s="485">
        <v>456.41</v>
      </c>
      <c r="KFI124" s="480" t="s">
        <v>181</v>
      </c>
      <c r="KFJ124" s="481" t="s">
        <v>2082</v>
      </c>
      <c r="KFK124" s="481" t="s">
        <v>2083</v>
      </c>
      <c r="KFL124" s="480" t="s">
        <v>2084</v>
      </c>
      <c r="KFM124" s="482" t="s">
        <v>27</v>
      </c>
      <c r="KFN124" s="483">
        <v>28.15</v>
      </c>
      <c r="KFO124" s="484">
        <v>486.86</v>
      </c>
      <c r="KFP124" s="485">
        <v>456.41</v>
      </c>
      <c r="KFQ124" s="480" t="s">
        <v>181</v>
      </c>
      <c r="KFR124" s="481" t="s">
        <v>2082</v>
      </c>
      <c r="KFS124" s="481" t="s">
        <v>2083</v>
      </c>
      <c r="KFT124" s="480" t="s">
        <v>2084</v>
      </c>
      <c r="KFU124" s="482" t="s">
        <v>27</v>
      </c>
      <c r="KFV124" s="483">
        <v>28.15</v>
      </c>
      <c r="KFW124" s="484">
        <v>486.86</v>
      </c>
      <c r="KFX124" s="485">
        <v>456.41</v>
      </c>
      <c r="KFY124" s="480" t="s">
        <v>181</v>
      </c>
      <c r="KFZ124" s="481" t="s">
        <v>2082</v>
      </c>
      <c r="KGA124" s="481" t="s">
        <v>2083</v>
      </c>
      <c r="KGB124" s="480" t="s">
        <v>2084</v>
      </c>
      <c r="KGC124" s="482" t="s">
        <v>27</v>
      </c>
      <c r="KGD124" s="483">
        <v>28.15</v>
      </c>
      <c r="KGE124" s="484">
        <v>486.86</v>
      </c>
      <c r="KGF124" s="485">
        <v>456.41</v>
      </c>
      <c r="KGG124" s="480" t="s">
        <v>181</v>
      </c>
      <c r="KGH124" s="481" t="s">
        <v>2082</v>
      </c>
      <c r="KGI124" s="481" t="s">
        <v>2083</v>
      </c>
      <c r="KGJ124" s="480" t="s">
        <v>2084</v>
      </c>
      <c r="KGK124" s="482" t="s">
        <v>27</v>
      </c>
      <c r="KGL124" s="483">
        <v>28.15</v>
      </c>
      <c r="KGM124" s="484">
        <v>486.86</v>
      </c>
      <c r="KGN124" s="485">
        <v>456.41</v>
      </c>
      <c r="KGO124" s="480" t="s">
        <v>181</v>
      </c>
      <c r="KGP124" s="481" t="s">
        <v>2082</v>
      </c>
      <c r="KGQ124" s="481" t="s">
        <v>2083</v>
      </c>
      <c r="KGR124" s="480" t="s">
        <v>2084</v>
      </c>
      <c r="KGS124" s="482" t="s">
        <v>27</v>
      </c>
      <c r="KGT124" s="483">
        <v>28.15</v>
      </c>
      <c r="KGU124" s="484">
        <v>486.86</v>
      </c>
      <c r="KGV124" s="485">
        <v>456.41</v>
      </c>
      <c r="KGW124" s="480" t="s">
        <v>181</v>
      </c>
      <c r="KGX124" s="481" t="s">
        <v>2082</v>
      </c>
      <c r="KGY124" s="481" t="s">
        <v>2083</v>
      </c>
      <c r="KGZ124" s="480" t="s">
        <v>2084</v>
      </c>
      <c r="KHA124" s="482" t="s">
        <v>27</v>
      </c>
      <c r="KHB124" s="483">
        <v>28.15</v>
      </c>
      <c r="KHC124" s="484">
        <v>486.86</v>
      </c>
      <c r="KHD124" s="485">
        <v>456.41</v>
      </c>
      <c r="KHE124" s="480" t="s">
        <v>181</v>
      </c>
      <c r="KHF124" s="481" t="s">
        <v>2082</v>
      </c>
      <c r="KHG124" s="481" t="s">
        <v>2083</v>
      </c>
      <c r="KHH124" s="480" t="s">
        <v>2084</v>
      </c>
      <c r="KHI124" s="482" t="s">
        <v>27</v>
      </c>
      <c r="KHJ124" s="483">
        <v>28.15</v>
      </c>
      <c r="KHK124" s="484">
        <v>486.86</v>
      </c>
      <c r="KHL124" s="485">
        <v>456.41</v>
      </c>
      <c r="KHM124" s="480" t="s">
        <v>181</v>
      </c>
      <c r="KHN124" s="481" t="s">
        <v>2082</v>
      </c>
      <c r="KHO124" s="481" t="s">
        <v>2083</v>
      </c>
      <c r="KHP124" s="480" t="s">
        <v>2084</v>
      </c>
      <c r="KHQ124" s="482" t="s">
        <v>27</v>
      </c>
      <c r="KHR124" s="483">
        <v>28.15</v>
      </c>
      <c r="KHS124" s="484">
        <v>486.86</v>
      </c>
      <c r="KHT124" s="485">
        <v>456.41</v>
      </c>
      <c r="KHU124" s="480" t="s">
        <v>181</v>
      </c>
      <c r="KHV124" s="481" t="s">
        <v>2082</v>
      </c>
      <c r="KHW124" s="481" t="s">
        <v>2083</v>
      </c>
      <c r="KHX124" s="480" t="s">
        <v>2084</v>
      </c>
      <c r="KHY124" s="482" t="s">
        <v>27</v>
      </c>
      <c r="KHZ124" s="483">
        <v>28.15</v>
      </c>
      <c r="KIA124" s="484">
        <v>486.86</v>
      </c>
      <c r="KIB124" s="485">
        <v>456.41</v>
      </c>
      <c r="KIC124" s="480" t="s">
        <v>181</v>
      </c>
      <c r="KID124" s="481" t="s">
        <v>2082</v>
      </c>
      <c r="KIE124" s="481" t="s">
        <v>2083</v>
      </c>
      <c r="KIF124" s="480" t="s">
        <v>2084</v>
      </c>
      <c r="KIG124" s="482" t="s">
        <v>27</v>
      </c>
      <c r="KIH124" s="483">
        <v>28.15</v>
      </c>
      <c r="KII124" s="484">
        <v>486.86</v>
      </c>
      <c r="KIJ124" s="485">
        <v>456.41</v>
      </c>
      <c r="KIK124" s="480" t="s">
        <v>181</v>
      </c>
      <c r="KIL124" s="481" t="s">
        <v>2082</v>
      </c>
      <c r="KIM124" s="481" t="s">
        <v>2083</v>
      </c>
      <c r="KIN124" s="480" t="s">
        <v>2084</v>
      </c>
      <c r="KIO124" s="482" t="s">
        <v>27</v>
      </c>
      <c r="KIP124" s="483">
        <v>28.15</v>
      </c>
      <c r="KIQ124" s="484">
        <v>486.86</v>
      </c>
      <c r="KIR124" s="485">
        <v>456.41</v>
      </c>
      <c r="KIS124" s="480" t="s">
        <v>181</v>
      </c>
      <c r="KIT124" s="481" t="s">
        <v>2082</v>
      </c>
      <c r="KIU124" s="481" t="s">
        <v>2083</v>
      </c>
      <c r="KIV124" s="480" t="s">
        <v>2084</v>
      </c>
      <c r="KIW124" s="482" t="s">
        <v>27</v>
      </c>
      <c r="KIX124" s="483">
        <v>28.15</v>
      </c>
      <c r="KIY124" s="484">
        <v>486.86</v>
      </c>
      <c r="KIZ124" s="485">
        <v>456.41</v>
      </c>
      <c r="KJA124" s="480" t="s">
        <v>181</v>
      </c>
      <c r="KJB124" s="481" t="s">
        <v>2082</v>
      </c>
      <c r="KJC124" s="481" t="s">
        <v>2083</v>
      </c>
      <c r="KJD124" s="480" t="s">
        <v>2084</v>
      </c>
      <c r="KJE124" s="482" t="s">
        <v>27</v>
      </c>
      <c r="KJF124" s="483">
        <v>28.15</v>
      </c>
      <c r="KJG124" s="484">
        <v>486.86</v>
      </c>
      <c r="KJH124" s="485">
        <v>456.41</v>
      </c>
      <c r="KJI124" s="480" t="s">
        <v>181</v>
      </c>
      <c r="KJJ124" s="481" t="s">
        <v>2082</v>
      </c>
      <c r="KJK124" s="481" t="s">
        <v>2083</v>
      </c>
      <c r="KJL124" s="480" t="s">
        <v>2084</v>
      </c>
      <c r="KJM124" s="482" t="s">
        <v>27</v>
      </c>
      <c r="KJN124" s="483">
        <v>28.15</v>
      </c>
      <c r="KJO124" s="484">
        <v>486.86</v>
      </c>
      <c r="KJP124" s="485">
        <v>456.41</v>
      </c>
      <c r="KJQ124" s="480" t="s">
        <v>181</v>
      </c>
      <c r="KJR124" s="481" t="s">
        <v>2082</v>
      </c>
      <c r="KJS124" s="481" t="s">
        <v>2083</v>
      </c>
      <c r="KJT124" s="480" t="s">
        <v>2084</v>
      </c>
      <c r="KJU124" s="482" t="s">
        <v>27</v>
      </c>
      <c r="KJV124" s="483">
        <v>28.15</v>
      </c>
      <c r="KJW124" s="484">
        <v>486.86</v>
      </c>
      <c r="KJX124" s="485">
        <v>456.41</v>
      </c>
      <c r="KJY124" s="480" t="s">
        <v>181</v>
      </c>
      <c r="KJZ124" s="481" t="s">
        <v>2082</v>
      </c>
      <c r="KKA124" s="481" t="s">
        <v>2083</v>
      </c>
      <c r="KKB124" s="480" t="s">
        <v>2084</v>
      </c>
      <c r="KKC124" s="482" t="s">
        <v>27</v>
      </c>
      <c r="KKD124" s="483">
        <v>28.15</v>
      </c>
      <c r="KKE124" s="484">
        <v>486.86</v>
      </c>
      <c r="KKF124" s="485">
        <v>456.41</v>
      </c>
      <c r="KKG124" s="480" t="s">
        <v>181</v>
      </c>
      <c r="KKH124" s="481" t="s">
        <v>2082</v>
      </c>
      <c r="KKI124" s="481" t="s">
        <v>2083</v>
      </c>
      <c r="KKJ124" s="480" t="s">
        <v>2084</v>
      </c>
      <c r="KKK124" s="482" t="s">
        <v>27</v>
      </c>
      <c r="KKL124" s="483">
        <v>28.15</v>
      </c>
      <c r="KKM124" s="484">
        <v>486.86</v>
      </c>
      <c r="KKN124" s="485">
        <v>456.41</v>
      </c>
      <c r="KKO124" s="480" t="s">
        <v>181</v>
      </c>
      <c r="KKP124" s="481" t="s">
        <v>2082</v>
      </c>
      <c r="KKQ124" s="481" t="s">
        <v>2083</v>
      </c>
      <c r="KKR124" s="480" t="s">
        <v>2084</v>
      </c>
      <c r="KKS124" s="482" t="s">
        <v>27</v>
      </c>
      <c r="KKT124" s="483">
        <v>28.15</v>
      </c>
      <c r="KKU124" s="484">
        <v>486.86</v>
      </c>
      <c r="KKV124" s="485">
        <v>456.41</v>
      </c>
      <c r="KKW124" s="480" t="s">
        <v>181</v>
      </c>
      <c r="KKX124" s="481" t="s">
        <v>2082</v>
      </c>
      <c r="KKY124" s="481" t="s">
        <v>2083</v>
      </c>
      <c r="KKZ124" s="480" t="s">
        <v>2084</v>
      </c>
      <c r="KLA124" s="482" t="s">
        <v>27</v>
      </c>
      <c r="KLB124" s="483">
        <v>28.15</v>
      </c>
      <c r="KLC124" s="484">
        <v>486.86</v>
      </c>
      <c r="KLD124" s="485">
        <v>456.41</v>
      </c>
      <c r="KLE124" s="480" t="s">
        <v>181</v>
      </c>
      <c r="KLF124" s="481" t="s">
        <v>2082</v>
      </c>
      <c r="KLG124" s="481" t="s">
        <v>2083</v>
      </c>
      <c r="KLH124" s="480" t="s">
        <v>2084</v>
      </c>
      <c r="KLI124" s="482" t="s">
        <v>27</v>
      </c>
      <c r="KLJ124" s="483">
        <v>28.15</v>
      </c>
      <c r="KLK124" s="484">
        <v>486.86</v>
      </c>
      <c r="KLL124" s="485">
        <v>456.41</v>
      </c>
      <c r="KLM124" s="480" t="s">
        <v>181</v>
      </c>
      <c r="KLN124" s="481" t="s">
        <v>2082</v>
      </c>
      <c r="KLO124" s="481" t="s">
        <v>2083</v>
      </c>
      <c r="KLP124" s="480" t="s">
        <v>2084</v>
      </c>
      <c r="KLQ124" s="482" t="s">
        <v>27</v>
      </c>
      <c r="KLR124" s="483">
        <v>28.15</v>
      </c>
      <c r="KLS124" s="484">
        <v>486.86</v>
      </c>
      <c r="KLT124" s="485">
        <v>456.41</v>
      </c>
      <c r="KLU124" s="480" t="s">
        <v>181</v>
      </c>
      <c r="KLV124" s="481" t="s">
        <v>2082</v>
      </c>
      <c r="KLW124" s="481" t="s">
        <v>2083</v>
      </c>
      <c r="KLX124" s="480" t="s">
        <v>2084</v>
      </c>
      <c r="KLY124" s="482" t="s">
        <v>27</v>
      </c>
      <c r="KLZ124" s="483">
        <v>28.15</v>
      </c>
      <c r="KMA124" s="484">
        <v>486.86</v>
      </c>
      <c r="KMB124" s="485">
        <v>456.41</v>
      </c>
      <c r="KMC124" s="480" t="s">
        <v>181</v>
      </c>
      <c r="KMD124" s="481" t="s">
        <v>2082</v>
      </c>
      <c r="KME124" s="481" t="s">
        <v>2083</v>
      </c>
      <c r="KMF124" s="480" t="s">
        <v>2084</v>
      </c>
      <c r="KMG124" s="482" t="s">
        <v>27</v>
      </c>
      <c r="KMH124" s="483">
        <v>28.15</v>
      </c>
      <c r="KMI124" s="484">
        <v>486.86</v>
      </c>
      <c r="KMJ124" s="485">
        <v>456.41</v>
      </c>
      <c r="KMK124" s="480" t="s">
        <v>181</v>
      </c>
      <c r="KML124" s="481" t="s">
        <v>2082</v>
      </c>
      <c r="KMM124" s="481" t="s">
        <v>2083</v>
      </c>
      <c r="KMN124" s="480" t="s">
        <v>2084</v>
      </c>
      <c r="KMO124" s="482" t="s">
        <v>27</v>
      </c>
      <c r="KMP124" s="483">
        <v>28.15</v>
      </c>
      <c r="KMQ124" s="484">
        <v>486.86</v>
      </c>
      <c r="KMR124" s="485">
        <v>456.41</v>
      </c>
      <c r="KMS124" s="480" t="s">
        <v>181</v>
      </c>
      <c r="KMT124" s="481" t="s">
        <v>2082</v>
      </c>
      <c r="KMU124" s="481" t="s">
        <v>2083</v>
      </c>
      <c r="KMV124" s="480" t="s">
        <v>2084</v>
      </c>
      <c r="KMW124" s="482" t="s">
        <v>27</v>
      </c>
      <c r="KMX124" s="483">
        <v>28.15</v>
      </c>
      <c r="KMY124" s="484">
        <v>486.86</v>
      </c>
      <c r="KMZ124" s="485">
        <v>456.41</v>
      </c>
      <c r="KNA124" s="480" t="s">
        <v>181</v>
      </c>
      <c r="KNB124" s="481" t="s">
        <v>2082</v>
      </c>
      <c r="KNC124" s="481" t="s">
        <v>2083</v>
      </c>
      <c r="KND124" s="480" t="s">
        <v>2084</v>
      </c>
      <c r="KNE124" s="482" t="s">
        <v>27</v>
      </c>
      <c r="KNF124" s="483">
        <v>28.15</v>
      </c>
      <c r="KNG124" s="484">
        <v>486.86</v>
      </c>
      <c r="KNH124" s="485">
        <v>456.41</v>
      </c>
      <c r="KNI124" s="480" t="s">
        <v>181</v>
      </c>
      <c r="KNJ124" s="481" t="s">
        <v>2082</v>
      </c>
      <c r="KNK124" s="481" t="s">
        <v>2083</v>
      </c>
      <c r="KNL124" s="480" t="s">
        <v>2084</v>
      </c>
      <c r="KNM124" s="482" t="s">
        <v>27</v>
      </c>
      <c r="KNN124" s="483">
        <v>28.15</v>
      </c>
      <c r="KNO124" s="484">
        <v>486.86</v>
      </c>
      <c r="KNP124" s="485">
        <v>456.41</v>
      </c>
      <c r="KNQ124" s="480" t="s">
        <v>181</v>
      </c>
      <c r="KNR124" s="481" t="s">
        <v>2082</v>
      </c>
      <c r="KNS124" s="481" t="s">
        <v>2083</v>
      </c>
      <c r="KNT124" s="480" t="s">
        <v>2084</v>
      </c>
      <c r="KNU124" s="482" t="s">
        <v>27</v>
      </c>
      <c r="KNV124" s="483">
        <v>28.15</v>
      </c>
      <c r="KNW124" s="484">
        <v>486.86</v>
      </c>
      <c r="KNX124" s="485">
        <v>456.41</v>
      </c>
      <c r="KNY124" s="480" t="s">
        <v>181</v>
      </c>
      <c r="KNZ124" s="481" t="s">
        <v>2082</v>
      </c>
      <c r="KOA124" s="481" t="s">
        <v>2083</v>
      </c>
      <c r="KOB124" s="480" t="s">
        <v>2084</v>
      </c>
      <c r="KOC124" s="482" t="s">
        <v>27</v>
      </c>
      <c r="KOD124" s="483">
        <v>28.15</v>
      </c>
      <c r="KOE124" s="484">
        <v>486.86</v>
      </c>
      <c r="KOF124" s="485">
        <v>456.41</v>
      </c>
      <c r="KOG124" s="480" t="s">
        <v>181</v>
      </c>
      <c r="KOH124" s="481" t="s">
        <v>2082</v>
      </c>
      <c r="KOI124" s="481" t="s">
        <v>2083</v>
      </c>
      <c r="KOJ124" s="480" t="s">
        <v>2084</v>
      </c>
      <c r="KOK124" s="482" t="s">
        <v>27</v>
      </c>
      <c r="KOL124" s="483">
        <v>28.15</v>
      </c>
      <c r="KOM124" s="484">
        <v>486.86</v>
      </c>
      <c r="KON124" s="485">
        <v>456.41</v>
      </c>
      <c r="KOO124" s="480" t="s">
        <v>181</v>
      </c>
      <c r="KOP124" s="481" t="s">
        <v>2082</v>
      </c>
      <c r="KOQ124" s="481" t="s">
        <v>2083</v>
      </c>
      <c r="KOR124" s="480" t="s">
        <v>2084</v>
      </c>
      <c r="KOS124" s="482" t="s">
        <v>27</v>
      </c>
      <c r="KOT124" s="483">
        <v>28.15</v>
      </c>
      <c r="KOU124" s="484">
        <v>486.86</v>
      </c>
      <c r="KOV124" s="485">
        <v>456.41</v>
      </c>
      <c r="KOW124" s="480" t="s">
        <v>181</v>
      </c>
      <c r="KOX124" s="481" t="s">
        <v>2082</v>
      </c>
      <c r="KOY124" s="481" t="s">
        <v>2083</v>
      </c>
      <c r="KOZ124" s="480" t="s">
        <v>2084</v>
      </c>
      <c r="KPA124" s="482" t="s">
        <v>27</v>
      </c>
      <c r="KPB124" s="483">
        <v>28.15</v>
      </c>
      <c r="KPC124" s="484">
        <v>486.86</v>
      </c>
      <c r="KPD124" s="485">
        <v>456.41</v>
      </c>
      <c r="KPE124" s="480" t="s">
        <v>181</v>
      </c>
      <c r="KPF124" s="481" t="s">
        <v>2082</v>
      </c>
      <c r="KPG124" s="481" t="s">
        <v>2083</v>
      </c>
      <c r="KPH124" s="480" t="s">
        <v>2084</v>
      </c>
      <c r="KPI124" s="482" t="s">
        <v>27</v>
      </c>
      <c r="KPJ124" s="483">
        <v>28.15</v>
      </c>
      <c r="KPK124" s="484">
        <v>486.86</v>
      </c>
      <c r="KPL124" s="485">
        <v>456.41</v>
      </c>
      <c r="KPM124" s="480" t="s">
        <v>181</v>
      </c>
      <c r="KPN124" s="481" t="s">
        <v>2082</v>
      </c>
      <c r="KPO124" s="481" t="s">
        <v>2083</v>
      </c>
      <c r="KPP124" s="480" t="s">
        <v>2084</v>
      </c>
      <c r="KPQ124" s="482" t="s">
        <v>27</v>
      </c>
      <c r="KPR124" s="483">
        <v>28.15</v>
      </c>
      <c r="KPS124" s="484">
        <v>486.86</v>
      </c>
      <c r="KPT124" s="485">
        <v>456.41</v>
      </c>
      <c r="KPU124" s="480" t="s">
        <v>181</v>
      </c>
      <c r="KPV124" s="481" t="s">
        <v>2082</v>
      </c>
      <c r="KPW124" s="481" t="s">
        <v>2083</v>
      </c>
      <c r="KPX124" s="480" t="s">
        <v>2084</v>
      </c>
      <c r="KPY124" s="482" t="s">
        <v>27</v>
      </c>
      <c r="KPZ124" s="483">
        <v>28.15</v>
      </c>
      <c r="KQA124" s="484">
        <v>486.86</v>
      </c>
      <c r="KQB124" s="485">
        <v>456.41</v>
      </c>
      <c r="KQC124" s="480" t="s">
        <v>181</v>
      </c>
      <c r="KQD124" s="481" t="s">
        <v>2082</v>
      </c>
      <c r="KQE124" s="481" t="s">
        <v>2083</v>
      </c>
      <c r="KQF124" s="480" t="s">
        <v>2084</v>
      </c>
      <c r="KQG124" s="482" t="s">
        <v>27</v>
      </c>
      <c r="KQH124" s="483">
        <v>28.15</v>
      </c>
      <c r="KQI124" s="484">
        <v>486.86</v>
      </c>
      <c r="KQJ124" s="485">
        <v>456.41</v>
      </c>
      <c r="KQK124" s="480" t="s">
        <v>181</v>
      </c>
      <c r="KQL124" s="481" t="s">
        <v>2082</v>
      </c>
      <c r="KQM124" s="481" t="s">
        <v>2083</v>
      </c>
      <c r="KQN124" s="480" t="s">
        <v>2084</v>
      </c>
      <c r="KQO124" s="482" t="s">
        <v>27</v>
      </c>
      <c r="KQP124" s="483">
        <v>28.15</v>
      </c>
      <c r="KQQ124" s="484">
        <v>486.86</v>
      </c>
      <c r="KQR124" s="485">
        <v>456.41</v>
      </c>
      <c r="KQS124" s="480" t="s">
        <v>181</v>
      </c>
      <c r="KQT124" s="481" t="s">
        <v>2082</v>
      </c>
      <c r="KQU124" s="481" t="s">
        <v>2083</v>
      </c>
      <c r="KQV124" s="480" t="s">
        <v>2084</v>
      </c>
      <c r="KQW124" s="482" t="s">
        <v>27</v>
      </c>
      <c r="KQX124" s="483">
        <v>28.15</v>
      </c>
      <c r="KQY124" s="484">
        <v>486.86</v>
      </c>
      <c r="KQZ124" s="485">
        <v>456.41</v>
      </c>
      <c r="KRA124" s="480" t="s">
        <v>181</v>
      </c>
      <c r="KRB124" s="481" t="s">
        <v>2082</v>
      </c>
      <c r="KRC124" s="481" t="s">
        <v>2083</v>
      </c>
      <c r="KRD124" s="480" t="s">
        <v>2084</v>
      </c>
      <c r="KRE124" s="482" t="s">
        <v>27</v>
      </c>
      <c r="KRF124" s="483">
        <v>28.15</v>
      </c>
      <c r="KRG124" s="484">
        <v>486.86</v>
      </c>
      <c r="KRH124" s="485">
        <v>456.41</v>
      </c>
      <c r="KRI124" s="480" t="s">
        <v>181</v>
      </c>
      <c r="KRJ124" s="481" t="s">
        <v>2082</v>
      </c>
      <c r="KRK124" s="481" t="s">
        <v>2083</v>
      </c>
      <c r="KRL124" s="480" t="s">
        <v>2084</v>
      </c>
      <c r="KRM124" s="482" t="s">
        <v>27</v>
      </c>
      <c r="KRN124" s="483">
        <v>28.15</v>
      </c>
      <c r="KRO124" s="484">
        <v>486.86</v>
      </c>
      <c r="KRP124" s="485">
        <v>456.41</v>
      </c>
      <c r="KRQ124" s="480" t="s">
        <v>181</v>
      </c>
      <c r="KRR124" s="481" t="s">
        <v>2082</v>
      </c>
      <c r="KRS124" s="481" t="s">
        <v>2083</v>
      </c>
      <c r="KRT124" s="480" t="s">
        <v>2084</v>
      </c>
      <c r="KRU124" s="482" t="s">
        <v>27</v>
      </c>
      <c r="KRV124" s="483">
        <v>28.15</v>
      </c>
      <c r="KRW124" s="484">
        <v>486.86</v>
      </c>
      <c r="KRX124" s="485">
        <v>456.41</v>
      </c>
      <c r="KRY124" s="480" t="s">
        <v>181</v>
      </c>
      <c r="KRZ124" s="481" t="s">
        <v>2082</v>
      </c>
      <c r="KSA124" s="481" t="s">
        <v>2083</v>
      </c>
      <c r="KSB124" s="480" t="s">
        <v>2084</v>
      </c>
      <c r="KSC124" s="482" t="s">
        <v>27</v>
      </c>
      <c r="KSD124" s="483">
        <v>28.15</v>
      </c>
      <c r="KSE124" s="484">
        <v>486.86</v>
      </c>
      <c r="KSF124" s="485">
        <v>456.41</v>
      </c>
      <c r="KSG124" s="480" t="s">
        <v>181</v>
      </c>
      <c r="KSH124" s="481" t="s">
        <v>2082</v>
      </c>
      <c r="KSI124" s="481" t="s">
        <v>2083</v>
      </c>
      <c r="KSJ124" s="480" t="s">
        <v>2084</v>
      </c>
      <c r="KSK124" s="482" t="s">
        <v>27</v>
      </c>
      <c r="KSL124" s="483">
        <v>28.15</v>
      </c>
      <c r="KSM124" s="484">
        <v>486.86</v>
      </c>
      <c r="KSN124" s="485">
        <v>456.41</v>
      </c>
      <c r="KSO124" s="480" t="s">
        <v>181</v>
      </c>
      <c r="KSP124" s="481" t="s">
        <v>2082</v>
      </c>
      <c r="KSQ124" s="481" t="s">
        <v>2083</v>
      </c>
      <c r="KSR124" s="480" t="s">
        <v>2084</v>
      </c>
      <c r="KSS124" s="482" t="s">
        <v>27</v>
      </c>
      <c r="KST124" s="483">
        <v>28.15</v>
      </c>
      <c r="KSU124" s="484">
        <v>486.86</v>
      </c>
      <c r="KSV124" s="485">
        <v>456.41</v>
      </c>
      <c r="KSW124" s="480" t="s">
        <v>181</v>
      </c>
      <c r="KSX124" s="481" t="s">
        <v>2082</v>
      </c>
      <c r="KSY124" s="481" t="s">
        <v>2083</v>
      </c>
      <c r="KSZ124" s="480" t="s">
        <v>2084</v>
      </c>
      <c r="KTA124" s="482" t="s">
        <v>27</v>
      </c>
      <c r="KTB124" s="483">
        <v>28.15</v>
      </c>
      <c r="KTC124" s="484">
        <v>486.86</v>
      </c>
      <c r="KTD124" s="485">
        <v>456.41</v>
      </c>
      <c r="KTE124" s="480" t="s">
        <v>181</v>
      </c>
      <c r="KTF124" s="481" t="s">
        <v>2082</v>
      </c>
      <c r="KTG124" s="481" t="s">
        <v>2083</v>
      </c>
      <c r="KTH124" s="480" t="s">
        <v>2084</v>
      </c>
      <c r="KTI124" s="482" t="s">
        <v>27</v>
      </c>
      <c r="KTJ124" s="483">
        <v>28.15</v>
      </c>
      <c r="KTK124" s="484">
        <v>486.86</v>
      </c>
      <c r="KTL124" s="485">
        <v>456.41</v>
      </c>
      <c r="KTM124" s="480" t="s">
        <v>181</v>
      </c>
      <c r="KTN124" s="481" t="s">
        <v>2082</v>
      </c>
      <c r="KTO124" s="481" t="s">
        <v>2083</v>
      </c>
      <c r="KTP124" s="480" t="s">
        <v>2084</v>
      </c>
      <c r="KTQ124" s="482" t="s">
        <v>27</v>
      </c>
      <c r="KTR124" s="483">
        <v>28.15</v>
      </c>
      <c r="KTS124" s="484">
        <v>486.86</v>
      </c>
      <c r="KTT124" s="485">
        <v>456.41</v>
      </c>
      <c r="KTU124" s="480" t="s">
        <v>181</v>
      </c>
      <c r="KTV124" s="481" t="s">
        <v>2082</v>
      </c>
      <c r="KTW124" s="481" t="s">
        <v>2083</v>
      </c>
      <c r="KTX124" s="480" t="s">
        <v>2084</v>
      </c>
      <c r="KTY124" s="482" t="s">
        <v>27</v>
      </c>
      <c r="KTZ124" s="483">
        <v>28.15</v>
      </c>
      <c r="KUA124" s="484">
        <v>486.86</v>
      </c>
      <c r="KUB124" s="485">
        <v>456.41</v>
      </c>
      <c r="KUC124" s="480" t="s">
        <v>181</v>
      </c>
      <c r="KUD124" s="481" t="s">
        <v>2082</v>
      </c>
      <c r="KUE124" s="481" t="s">
        <v>2083</v>
      </c>
      <c r="KUF124" s="480" t="s">
        <v>2084</v>
      </c>
      <c r="KUG124" s="482" t="s">
        <v>27</v>
      </c>
      <c r="KUH124" s="483">
        <v>28.15</v>
      </c>
      <c r="KUI124" s="484">
        <v>486.86</v>
      </c>
      <c r="KUJ124" s="485">
        <v>456.41</v>
      </c>
      <c r="KUK124" s="480" t="s">
        <v>181</v>
      </c>
      <c r="KUL124" s="481" t="s">
        <v>2082</v>
      </c>
      <c r="KUM124" s="481" t="s">
        <v>2083</v>
      </c>
      <c r="KUN124" s="480" t="s">
        <v>2084</v>
      </c>
      <c r="KUO124" s="482" t="s">
        <v>27</v>
      </c>
      <c r="KUP124" s="483">
        <v>28.15</v>
      </c>
      <c r="KUQ124" s="484">
        <v>486.86</v>
      </c>
      <c r="KUR124" s="485">
        <v>456.41</v>
      </c>
      <c r="KUS124" s="480" t="s">
        <v>181</v>
      </c>
      <c r="KUT124" s="481" t="s">
        <v>2082</v>
      </c>
      <c r="KUU124" s="481" t="s">
        <v>2083</v>
      </c>
      <c r="KUV124" s="480" t="s">
        <v>2084</v>
      </c>
      <c r="KUW124" s="482" t="s">
        <v>27</v>
      </c>
      <c r="KUX124" s="483">
        <v>28.15</v>
      </c>
      <c r="KUY124" s="484">
        <v>486.86</v>
      </c>
      <c r="KUZ124" s="485">
        <v>456.41</v>
      </c>
      <c r="KVA124" s="480" t="s">
        <v>181</v>
      </c>
      <c r="KVB124" s="481" t="s">
        <v>2082</v>
      </c>
      <c r="KVC124" s="481" t="s">
        <v>2083</v>
      </c>
      <c r="KVD124" s="480" t="s">
        <v>2084</v>
      </c>
      <c r="KVE124" s="482" t="s">
        <v>27</v>
      </c>
      <c r="KVF124" s="483">
        <v>28.15</v>
      </c>
      <c r="KVG124" s="484">
        <v>486.86</v>
      </c>
      <c r="KVH124" s="485">
        <v>456.41</v>
      </c>
      <c r="KVI124" s="480" t="s">
        <v>181</v>
      </c>
      <c r="KVJ124" s="481" t="s">
        <v>2082</v>
      </c>
      <c r="KVK124" s="481" t="s">
        <v>2083</v>
      </c>
      <c r="KVL124" s="480" t="s">
        <v>2084</v>
      </c>
      <c r="KVM124" s="482" t="s">
        <v>27</v>
      </c>
      <c r="KVN124" s="483">
        <v>28.15</v>
      </c>
      <c r="KVO124" s="484">
        <v>486.86</v>
      </c>
      <c r="KVP124" s="485">
        <v>456.41</v>
      </c>
      <c r="KVQ124" s="480" t="s">
        <v>181</v>
      </c>
      <c r="KVR124" s="481" t="s">
        <v>2082</v>
      </c>
      <c r="KVS124" s="481" t="s">
        <v>2083</v>
      </c>
      <c r="KVT124" s="480" t="s">
        <v>2084</v>
      </c>
      <c r="KVU124" s="482" t="s">
        <v>27</v>
      </c>
      <c r="KVV124" s="483">
        <v>28.15</v>
      </c>
      <c r="KVW124" s="484">
        <v>486.86</v>
      </c>
      <c r="KVX124" s="485">
        <v>456.41</v>
      </c>
      <c r="KVY124" s="480" t="s">
        <v>181</v>
      </c>
      <c r="KVZ124" s="481" t="s">
        <v>2082</v>
      </c>
      <c r="KWA124" s="481" t="s">
        <v>2083</v>
      </c>
      <c r="KWB124" s="480" t="s">
        <v>2084</v>
      </c>
      <c r="KWC124" s="482" t="s">
        <v>27</v>
      </c>
      <c r="KWD124" s="483">
        <v>28.15</v>
      </c>
      <c r="KWE124" s="484">
        <v>486.86</v>
      </c>
      <c r="KWF124" s="485">
        <v>456.41</v>
      </c>
      <c r="KWG124" s="480" t="s">
        <v>181</v>
      </c>
      <c r="KWH124" s="481" t="s">
        <v>2082</v>
      </c>
      <c r="KWI124" s="481" t="s">
        <v>2083</v>
      </c>
      <c r="KWJ124" s="480" t="s">
        <v>2084</v>
      </c>
      <c r="KWK124" s="482" t="s">
        <v>27</v>
      </c>
      <c r="KWL124" s="483">
        <v>28.15</v>
      </c>
      <c r="KWM124" s="484">
        <v>486.86</v>
      </c>
      <c r="KWN124" s="485">
        <v>456.41</v>
      </c>
      <c r="KWO124" s="480" t="s">
        <v>181</v>
      </c>
      <c r="KWP124" s="481" t="s">
        <v>2082</v>
      </c>
      <c r="KWQ124" s="481" t="s">
        <v>2083</v>
      </c>
      <c r="KWR124" s="480" t="s">
        <v>2084</v>
      </c>
      <c r="KWS124" s="482" t="s">
        <v>27</v>
      </c>
      <c r="KWT124" s="483">
        <v>28.15</v>
      </c>
      <c r="KWU124" s="484">
        <v>486.86</v>
      </c>
      <c r="KWV124" s="485">
        <v>456.41</v>
      </c>
      <c r="KWW124" s="480" t="s">
        <v>181</v>
      </c>
      <c r="KWX124" s="481" t="s">
        <v>2082</v>
      </c>
      <c r="KWY124" s="481" t="s">
        <v>2083</v>
      </c>
      <c r="KWZ124" s="480" t="s">
        <v>2084</v>
      </c>
      <c r="KXA124" s="482" t="s">
        <v>27</v>
      </c>
      <c r="KXB124" s="483">
        <v>28.15</v>
      </c>
      <c r="KXC124" s="484">
        <v>486.86</v>
      </c>
      <c r="KXD124" s="485">
        <v>456.41</v>
      </c>
      <c r="KXE124" s="480" t="s">
        <v>181</v>
      </c>
      <c r="KXF124" s="481" t="s">
        <v>2082</v>
      </c>
      <c r="KXG124" s="481" t="s">
        <v>2083</v>
      </c>
      <c r="KXH124" s="480" t="s">
        <v>2084</v>
      </c>
      <c r="KXI124" s="482" t="s">
        <v>27</v>
      </c>
      <c r="KXJ124" s="483">
        <v>28.15</v>
      </c>
      <c r="KXK124" s="484">
        <v>486.86</v>
      </c>
      <c r="KXL124" s="485">
        <v>456.41</v>
      </c>
      <c r="KXM124" s="480" t="s">
        <v>181</v>
      </c>
      <c r="KXN124" s="481" t="s">
        <v>2082</v>
      </c>
      <c r="KXO124" s="481" t="s">
        <v>2083</v>
      </c>
      <c r="KXP124" s="480" t="s">
        <v>2084</v>
      </c>
      <c r="KXQ124" s="482" t="s">
        <v>27</v>
      </c>
      <c r="KXR124" s="483">
        <v>28.15</v>
      </c>
      <c r="KXS124" s="484">
        <v>486.86</v>
      </c>
      <c r="KXT124" s="485">
        <v>456.41</v>
      </c>
      <c r="KXU124" s="480" t="s">
        <v>181</v>
      </c>
      <c r="KXV124" s="481" t="s">
        <v>2082</v>
      </c>
      <c r="KXW124" s="481" t="s">
        <v>2083</v>
      </c>
      <c r="KXX124" s="480" t="s">
        <v>2084</v>
      </c>
      <c r="KXY124" s="482" t="s">
        <v>27</v>
      </c>
      <c r="KXZ124" s="483">
        <v>28.15</v>
      </c>
      <c r="KYA124" s="484">
        <v>486.86</v>
      </c>
      <c r="KYB124" s="485">
        <v>456.41</v>
      </c>
      <c r="KYC124" s="480" t="s">
        <v>181</v>
      </c>
      <c r="KYD124" s="481" t="s">
        <v>2082</v>
      </c>
      <c r="KYE124" s="481" t="s">
        <v>2083</v>
      </c>
      <c r="KYF124" s="480" t="s">
        <v>2084</v>
      </c>
      <c r="KYG124" s="482" t="s">
        <v>27</v>
      </c>
      <c r="KYH124" s="483">
        <v>28.15</v>
      </c>
      <c r="KYI124" s="484">
        <v>486.86</v>
      </c>
      <c r="KYJ124" s="485">
        <v>456.41</v>
      </c>
      <c r="KYK124" s="480" t="s">
        <v>181</v>
      </c>
      <c r="KYL124" s="481" t="s">
        <v>2082</v>
      </c>
      <c r="KYM124" s="481" t="s">
        <v>2083</v>
      </c>
      <c r="KYN124" s="480" t="s">
        <v>2084</v>
      </c>
      <c r="KYO124" s="482" t="s">
        <v>27</v>
      </c>
      <c r="KYP124" s="483">
        <v>28.15</v>
      </c>
      <c r="KYQ124" s="484">
        <v>486.86</v>
      </c>
      <c r="KYR124" s="485">
        <v>456.41</v>
      </c>
      <c r="KYS124" s="480" t="s">
        <v>181</v>
      </c>
      <c r="KYT124" s="481" t="s">
        <v>2082</v>
      </c>
      <c r="KYU124" s="481" t="s">
        <v>2083</v>
      </c>
      <c r="KYV124" s="480" t="s">
        <v>2084</v>
      </c>
      <c r="KYW124" s="482" t="s">
        <v>27</v>
      </c>
      <c r="KYX124" s="483">
        <v>28.15</v>
      </c>
      <c r="KYY124" s="484">
        <v>486.86</v>
      </c>
      <c r="KYZ124" s="485">
        <v>456.41</v>
      </c>
      <c r="KZA124" s="480" t="s">
        <v>181</v>
      </c>
      <c r="KZB124" s="481" t="s">
        <v>2082</v>
      </c>
      <c r="KZC124" s="481" t="s">
        <v>2083</v>
      </c>
      <c r="KZD124" s="480" t="s">
        <v>2084</v>
      </c>
      <c r="KZE124" s="482" t="s">
        <v>27</v>
      </c>
      <c r="KZF124" s="483">
        <v>28.15</v>
      </c>
      <c r="KZG124" s="484">
        <v>486.86</v>
      </c>
      <c r="KZH124" s="485">
        <v>456.41</v>
      </c>
      <c r="KZI124" s="480" t="s">
        <v>181</v>
      </c>
      <c r="KZJ124" s="481" t="s">
        <v>2082</v>
      </c>
      <c r="KZK124" s="481" t="s">
        <v>2083</v>
      </c>
      <c r="KZL124" s="480" t="s">
        <v>2084</v>
      </c>
      <c r="KZM124" s="482" t="s">
        <v>27</v>
      </c>
      <c r="KZN124" s="483">
        <v>28.15</v>
      </c>
      <c r="KZO124" s="484">
        <v>486.86</v>
      </c>
      <c r="KZP124" s="485">
        <v>456.41</v>
      </c>
      <c r="KZQ124" s="480" t="s">
        <v>181</v>
      </c>
      <c r="KZR124" s="481" t="s">
        <v>2082</v>
      </c>
      <c r="KZS124" s="481" t="s">
        <v>2083</v>
      </c>
      <c r="KZT124" s="480" t="s">
        <v>2084</v>
      </c>
      <c r="KZU124" s="482" t="s">
        <v>27</v>
      </c>
      <c r="KZV124" s="483">
        <v>28.15</v>
      </c>
      <c r="KZW124" s="484">
        <v>486.86</v>
      </c>
      <c r="KZX124" s="485">
        <v>456.41</v>
      </c>
      <c r="KZY124" s="480" t="s">
        <v>181</v>
      </c>
      <c r="KZZ124" s="481" t="s">
        <v>2082</v>
      </c>
      <c r="LAA124" s="481" t="s">
        <v>2083</v>
      </c>
      <c r="LAB124" s="480" t="s">
        <v>2084</v>
      </c>
      <c r="LAC124" s="482" t="s">
        <v>27</v>
      </c>
      <c r="LAD124" s="483">
        <v>28.15</v>
      </c>
      <c r="LAE124" s="484">
        <v>486.86</v>
      </c>
      <c r="LAF124" s="485">
        <v>456.41</v>
      </c>
      <c r="LAG124" s="480" t="s">
        <v>181</v>
      </c>
      <c r="LAH124" s="481" t="s">
        <v>2082</v>
      </c>
      <c r="LAI124" s="481" t="s">
        <v>2083</v>
      </c>
      <c r="LAJ124" s="480" t="s">
        <v>2084</v>
      </c>
      <c r="LAK124" s="482" t="s">
        <v>27</v>
      </c>
      <c r="LAL124" s="483">
        <v>28.15</v>
      </c>
      <c r="LAM124" s="484">
        <v>486.86</v>
      </c>
      <c r="LAN124" s="485">
        <v>456.41</v>
      </c>
      <c r="LAO124" s="480" t="s">
        <v>181</v>
      </c>
      <c r="LAP124" s="481" t="s">
        <v>2082</v>
      </c>
      <c r="LAQ124" s="481" t="s">
        <v>2083</v>
      </c>
      <c r="LAR124" s="480" t="s">
        <v>2084</v>
      </c>
      <c r="LAS124" s="482" t="s">
        <v>27</v>
      </c>
      <c r="LAT124" s="483">
        <v>28.15</v>
      </c>
      <c r="LAU124" s="484">
        <v>486.86</v>
      </c>
      <c r="LAV124" s="485">
        <v>456.41</v>
      </c>
      <c r="LAW124" s="480" t="s">
        <v>181</v>
      </c>
      <c r="LAX124" s="481" t="s">
        <v>2082</v>
      </c>
      <c r="LAY124" s="481" t="s">
        <v>2083</v>
      </c>
      <c r="LAZ124" s="480" t="s">
        <v>2084</v>
      </c>
      <c r="LBA124" s="482" t="s">
        <v>27</v>
      </c>
      <c r="LBB124" s="483">
        <v>28.15</v>
      </c>
      <c r="LBC124" s="484">
        <v>486.86</v>
      </c>
      <c r="LBD124" s="485">
        <v>456.41</v>
      </c>
      <c r="LBE124" s="480" t="s">
        <v>181</v>
      </c>
      <c r="LBF124" s="481" t="s">
        <v>2082</v>
      </c>
      <c r="LBG124" s="481" t="s">
        <v>2083</v>
      </c>
      <c r="LBH124" s="480" t="s">
        <v>2084</v>
      </c>
      <c r="LBI124" s="482" t="s">
        <v>27</v>
      </c>
      <c r="LBJ124" s="483">
        <v>28.15</v>
      </c>
      <c r="LBK124" s="484">
        <v>486.86</v>
      </c>
      <c r="LBL124" s="485">
        <v>456.41</v>
      </c>
      <c r="LBM124" s="480" t="s">
        <v>181</v>
      </c>
      <c r="LBN124" s="481" t="s">
        <v>2082</v>
      </c>
      <c r="LBO124" s="481" t="s">
        <v>2083</v>
      </c>
      <c r="LBP124" s="480" t="s">
        <v>2084</v>
      </c>
      <c r="LBQ124" s="482" t="s">
        <v>27</v>
      </c>
      <c r="LBR124" s="483">
        <v>28.15</v>
      </c>
      <c r="LBS124" s="484">
        <v>486.86</v>
      </c>
      <c r="LBT124" s="485">
        <v>456.41</v>
      </c>
      <c r="LBU124" s="480" t="s">
        <v>181</v>
      </c>
      <c r="LBV124" s="481" t="s">
        <v>2082</v>
      </c>
      <c r="LBW124" s="481" t="s">
        <v>2083</v>
      </c>
      <c r="LBX124" s="480" t="s">
        <v>2084</v>
      </c>
      <c r="LBY124" s="482" t="s">
        <v>27</v>
      </c>
      <c r="LBZ124" s="483">
        <v>28.15</v>
      </c>
      <c r="LCA124" s="484">
        <v>486.86</v>
      </c>
      <c r="LCB124" s="485">
        <v>456.41</v>
      </c>
      <c r="LCC124" s="480" t="s">
        <v>181</v>
      </c>
      <c r="LCD124" s="481" t="s">
        <v>2082</v>
      </c>
      <c r="LCE124" s="481" t="s">
        <v>2083</v>
      </c>
      <c r="LCF124" s="480" t="s">
        <v>2084</v>
      </c>
      <c r="LCG124" s="482" t="s">
        <v>27</v>
      </c>
      <c r="LCH124" s="483">
        <v>28.15</v>
      </c>
      <c r="LCI124" s="484">
        <v>486.86</v>
      </c>
      <c r="LCJ124" s="485">
        <v>456.41</v>
      </c>
      <c r="LCK124" s="480" t="s">
        <v>181</v>
      </c>
      <c r="LCL124" s="481" t="s">
        <v>2082</v>
      </c>
      <c r="LCM124" s="481" t="s">
        <v>2083</v>
      </c>
      <c r="LCN124" s="480" t="s">
        <v>2084</v>
      </c>
      <c r="LCO124" s="482" t="s">
        <v>27</v>
      </c>
      <c r="LCP124" s="483">
        <v>28.15</v>
      </c>
      <c r="LCQ124" s="484">
        <v>486.86</v>
      </c>
      <c r="LCR124" s="485">
        <v>456.41</v>
      </c>
      <c r="LCS124" s="480" t="s">
        <v>181</v>
      </c>
      <c r="LCT124" s="481" t="s">
        <v>2082</v>
      </c>
      <c r="LCU124" s="481" t="s">
        <v>2083</v>
      </c>
      <c r="LCV124" s="480" t="s">
        <v>2084</v>
      </c>
      <c r="LCW124" s="482" t="s">
        <v>27</v>
      </c>
      <c r="LCX124" s="483">
        <v>28.15</v>
      </c>
      <c r="LCY124" s="484">
        <v>486.86</v>
      </c>
      <c r="LCZ124" s="485">
        <v>456.41</v>
      </c>
      <c r="LDA124" s="480" t="s">
        <v>181</v>
      </c>
      <c r="LDB124" s="481" t="s">
        <v>2082</v>
      </c>
      <c r="LDC124" s="481" t="s">
        <v>2083</v>
      </c>
      <c r="LDD124" s="480" t="s">
        <v>2084</v>
      </c>
      <c r="LDE124" s="482" t="s">
        <v>27</v>
      </c>
      <c r="LDF124" s="483">
        <v>28.15</v>
      </c>
      <c r="LDG124" s="484">
        <v>486.86</v>
      </c>
      <c r="LDH124" s="485">
        <v>456.41</v>
      </c>
      <c r="LDI124" s="480" t="s">
        <v>181</v>
      </c>
      <c r="LDJ124" s="481" t="s">
        <v>2082</v>
      </c>
      <c r="LDK124" s="481" t="s">
        <v>2083</v>
      </c>
      <c r="LDL124" s="480" t="s">
        <v>2084</v>
      </c>
      <c r="LDM124" s="482" t="s">
        <v>27</v>
      </c>
      <c r="LDN124" s="483">
        <v>28.15</v>
      </c>
      <c r="LDO124" s="484">
        <v>486.86</v>
      </c>
      <c r="LDP124" s="485">
        <v>456.41</v>
      </c>
      <c r="LDQ124" s="480" t="s">
        <v>181</v>
      </c>
      <c r="LDR124" s="481" t="s">
        <v>2082</v>
      </c>
      <c r="LDS124" s="481" t="s">
        <v>2083</v>
      </c>
      <c r="LDT124" s="480" t="s">
        <v>2084</v>
      </c>
      <c r="LDU124" s="482" t="s">
        <v>27</v>
      </c>
      <c r="LDV124" s="483">
        <v>28.15</v>
      </c>
      <c r="LDW124" s="484">
        <v>486.86</v>
      </c>
      <c r="LDX124" s="485">
        <v>456.41</v>
      </c>
      <c r="LDY124" s="480" t="s">
        <v>181</v>
      </c>
      <c r="LDZ124" s="481" t="s">
        <v>2082</v>
      </c>
      <c r="LEA124" s="481" t="s">
        <v>2083</v>
      </c>
      <c r="LEB124" s="480" t="s">
        <v>2084</v>
      </c>
      <c r="LEC124" s="482" t="s">
        <v>27</v>
      </c>
      <c r="LED124" s="483">
        <v>28.15</v>
      </c>
      <c r="LEE124" s="484">
        <v>486.86</v>
      </c>
      <c r="LEF124" s="485">
        <v>456.41</v>
      </c>
      <c r="LEG124" s="480" t="s">
        <v>181</v>
      </c>
      <c r="LEH124" s="481" t="s">
        <v>2082</v>
      </c>
      <c r="LEI124" s="481" t="s">
        <v>2083</v>
      </c>
      <c r="LEJ124" s="480" t="s">
        <v>2084</v>
      </c>
      <c r="LEK124" s="482" t="s">
        <v>27</v>
      </c>
      <c r="LEL124" s="483">
        <v>28.15</v>
      </c>
      <c r="LEM124" s="484">
        <v>486.86</v>
      </c>
      <c r="LEN124" s="485">
        <v>456.41</v>
      </c>
      <c r="LEO124" s="480" t="s">
        <v>181</v>
      </c>
      <c r="LEP124" s="481" t="s">
        <v>2082</v>
      </c>
      <c r="LEQ124" s="481" t="s">
        <v>2083</v>
      </c>
      <c r="LER124" s="480" t="s">
        <v>2084</v>
      </c>
      <c r="LES124" s="482" t="s">
        <v>27</v>
      </c>
      <c r="LET124" s="483">
        <v>28.15</v>
      </c>
      <c r="LEU124" s="484">
        <v>486.86</v>
      </c>
      <c r="LEV124" s="485">
        <v>456.41</v>
      </c>
      <c r="LEW124" s="480" t="s">
        <v>181</v>
      </c>
      <c r="LEX124" s="481" t="s">
        <v>2082</v>
      </c>
      <c r="LEY124" s="481" t="s">
        <v>2083</v>
      </c>
      <c r="LEZ124" s="480" t="s">
        <v>2084</v>
      </c>
      <c r="LFA124" s="482" t="s">
        <v>27</v>
      </c>
      <c r="LFB124" s="483">
        <v>28.15</v>
      </c>
      <c r="LFC124" s="484">
        <v>486.86</v>
      </c>
      <c r="LFD124" s="485">
        <v>456.41</v>
      </c>
      <c r="LFE124" s="480" t="s">
        <v>181</v>
      </c>
      <c r="LFF124" s="481" t="s">
        <v>2082</v>
      </c>
      <c r="LFG124" s="481" t="s">
        <v>2083</v>
      </c>
      <c r="LFH124" s="480" t="s">
        <v>2084</v>
      </c>
      <c r="LFI124" s="482" t="s">
        <v>27</v>
      </c>
      <c r="LFJ124" s="483">
        <v>28.15</v>
      </c>
      <c r="LFK124" s="484">
        <v>486.86</v>
      </c>
      <c r="LFL124" s="485">
        <v>456.41</v>
      </c>
      <c r="LFM124" s="480" t="s">
        <v>181</v>
      </c>
      <c r="LFN124" s="481" t="s">
        <v>2082</v>
      </c>
      <c r="LFO124" s="481" t="s">
        <v>2083</v>
      </c>
      <c r="LFP124" s="480" t="s">
        <v>2084</v>
      </c>
      <c r="LFQ124" s="482" t="s">
        <v>27</v>
      </c>
      <c r="LFR124" s="483">
        <v>28.15</v>
      </c>
      <c r="LFS124" s="484">
        <v>486.86</v>
      </c>
      <c r="LFT124" s="485">
        <v>456.41</v>
      </c>
      <c r="LFU124" s="480" t="s">
        <v>181</v>
      </c>
      <c r="LFV124" s="481" t="s">
        <v>2082</v>
      </c>
      <c r="LFW124" s="481" t="s">
        <v>2083</v>
      </c>
      <c r="LFX124" s="480" t="s">
        <v>2084</v>
      </c>
      <c r="LFY124" s="482" t="s">
        <v>27</v>
      </c>
      <c r="LFZ124" s="483">
        <v>28.15</v>
      </c>
      <c r="LGA124" s="484">
        <v>486.86</v>
      </c>
      <c r="LGB124" s="485">
        <v>456.41</v>
      </c>
      <c r="LGC124" s="480" t="s">
        <v>181</v>
      </c>
      <c r="LGD124" s="481" t="s">
        <v>2082</v>
      </c>
      <c r="LGE124" s="481" t="s">
        <v>2083</v>
      </c>
      <c r="LGF124" s="480" t="s">
        <v>2084</v>
      </c>
      <c r="LGG124" s="482" t="s">
        <v>27</v>
      </c>
      <c r="LGH124" s="483">
        <v>28.15</v>
      </c>
      <c r="LGI124" s="484">
        <v>486.86</v>
      </c>
      <c r="LGJ124" s="485">
        <v>456.41</v>
      </c>
      <c r="LGK124" s="480" t="s">
        <v>181</v>
      </c>
      <c r="LGL124" s="481" t="s">
        <v>2082</v>
      </c>
      <c r="LGM124" s="481" t="s">
        <v>2083</v>
      </c>
      <c r="LGN124" s="480" t="s">
        <v>2084</v>
      </c>
      <c r="LGO124" s="482" t="s">
        <v>27</v>
      </c>
      <c r="LGP124" s="483">
        <v>28.15</v>
      </c>
      <c r="LGQ124" s="484">
        <v>486.86</v>
      </c>
      <c r="LGR124" s="485">
        <v>456.41</v>
      </c>
      <c r="LGS124" s="480" t="s">
        <v>181</v>
      </c>
      <c r="LGT124" s="481" t="s">
        <v>2082</v>
      </c>
      <c r="LGU124" s="481" t="s">
        <v>2083</v>
      </c>
      <c r="LGV124" s="480" t="s">
        <v>2084</v>
      </c>
      <c r="LGW124" s="482" t="s">
        <v>27</v>
      </c>
      <c r="LGX124" s="483">
        <v>28.15</v>
      </c>
      <c r="LGY124" s="484">
        <v>486.86</v>
      </c>
      <c r="LGZ124" s="485">
        <v>456.41</v>
      </c>
      <c r="LHA124" s="480" t="s">
        <v>181</v>
      </c>
      <c r="LHB124" s="481" t="s">
        <v>2082</v>
      </c>
      <c r="LHC124" s="481" t="s">
        <v>2083</v>
      </c>
      <c r="LHD124" s="480" t="s">
        <v>2084</v>
      </c>
      <c r="LHE124" s="482" t="s">
        <v>27</v>
      </c>
      <c r="LHF124" s="483">
        <v>28.15</v>
      </c>
      <c r="LHG124" s="484">
        <v>486.86</v>
      </c>
      <c r="LHH124" s="485">
        <v>456.41</v>
      </c>
      <c r="LHI124" s="480" t="s">
        <v>181</v>
      </c>
      <c r="LHJ124" s="481" t="s">
        <v>2082</v>
      </c>
      <c r="LHK124" s="481" t="s">
        <v>2083</v>
      </c>
      <c r="LHL124" s="480" t="s">
        <v>2084</v>
      </c>
      <c r="LHM124" s="482" t="s">
        <v>27</v>
      </c>
      <c r="LHN124" s="483">
        <v>28.15</v>
      </c>
      <c r="LHO124" s="484">
        <v>486.86</v>
      </c>
      <c r="LHP124" s="485">
        <v>456.41</v>
      </c>
      <c r="LHQ124" s="480" t="s">
        <v>181</v>
      </c>
      <c r="LHR124" s="481" t="s">
        <v>2082</v>
      </c>
      <c r="LHS124" s="481" t="s">
        <v>2083</v>
      </c>
      <c r="LHT124" s="480" t="s">
        <v>2084</v>
      </c>
      <c r="LHU124" s="482" t="s">
        <v>27</v>
      </c>
      <c r="LHV124" s="483">
        <v>28.15</v>
      </c>
      <c r="LHW124" s="484">
        <v>486.86</v>
      </c>
      <c r="LHX124" s="485">
        <v>456.41</v>
      </c>
      <c r="LHY124" s="480" t="s">
        <v>181</v>
      </c>
      <c r="LHZ124" s="481" t="s">
        <v>2082</v>
      </c>
      <c r="LIA124" s="481" t="s">
        <v>2083</v>
      </c>
      <c r="LIB124" s="480" t="s">
        <v>2084</v>
      </c>
      <c r="LIC124" s="482" t="s">
        <v>27</v>
      </c>
      <c r="LID124" s="483">
        <v>28.15</v>
      </c>
      <c r="LIE124" s="484">
        <v>486.86</v>
      </c>
      <c r="LIF124" s="485">
        <v>456.41</v>
      </c>
      <c r="LIG124" s="480" t="s">
        <v>181</v>
      </c>
      <c r="LIH124" s="481" t="s">
        <v>2082</v>
      </c>
      <c r="LII124" s="481" t="s">
        <v>2083</v>
      </c>
      <c r="LIJ124" s="480" t="s">
        <v>2084</v>
      </c>
      <c r="LIK124" s="482" t="s">
        <v>27</v>
      </c>
      <c r="LIL124" s="483">
        <v>28.15</v>
      </c>
      <c r="LIM124" s="484">
        <v>486.86</v>
      </c>
      <c r="LIN124" s="485">
        <v>456.41</v>
      </c>
      <c r="LIO124" s="480" t="s">
        <v>181</v>
      </c>
      <c r="LIP124" s="481" t="s">
        <v>2082</v>
      </c>
      <c r="LIQ124" s="481" t="s">
        <v>2083</v>
      </c>
      <c r="LIR124" s="480" t="s">
        <v>2084</v>
      </c>
      <c r="LIS124" s="482" t="s">
        <v>27</v>
      </c>
      <c r="LIT124" s="483">
        <v>28.15</v>
      </c>
      <c r="LIU124" s="484">
        <v>486.86</v>
      </c>
      <c r="LIV124" s="485">
        <v>456.41</v>
      </c>
      <c r="LIW124" s="480" t="s">
        <v>181</v>
      </c>
      <c r="LIX124" s="481" t="s">
        <v>2082</v>
      </c>
      <c r="LIY124" s="481" t="s">
        <v>2083</v>
      </c>
      <c r="LIZ124" s="480" t="s">
        <v>2084</v>
      </c>
      <c r="LJA124" s="482" t="s">
        <v>27</v>
      </c>
      <c r="LJB124" s="483">
        <v>28.15</v>
      </c>
      <c r="LJC124" s="484">
        <v>486.86</v>
      </c>
      <c r="LJD124" s="485">
        <v>456.41</v>
      </c>
      <c r="LJE124" s="480" t="s">
        <v>181</v>
      </c>
      <c r="LJF124" s="481" t="s">
        <v>2082</v>
      </c>
      <c r="LJG124" s="481" t="s">
        <v>2083</v>
      </c>
      <c r="LJH124" s="480" t="s">
        <v>2084</v>
      </c>
      <c r="LJI124" s="482" t="s">
        <v>27</v>
      </c>
      <c r="LJJ124" s="483">
        <v>28.15</v>
      </c>
      <c r="LJK124" s="484">
        <v>486.86</v>
      </c>
      <c r="LJL124" s="485">
        <v>456.41</v>
      </c>
      <c r="LJM124" s="480" t="s">
        <v>181</v>
      </c>
      <c r="LJN124" s="481" t="s">
        <v>2082</v>
      </c>
      <c r="LJO124" s="481" t="s">
        <v>2083</v>
      </c>
      <c r="LJP124" s="480" t="s">
        <v>2084</v>
      </c>
      <c r="LJQ124" s="482" t="s">
        <v>27</v>
      </c>
      <c r="LJR124" s="483">
        <v>28.15</v>
      </c>
      <c r="LJS124" s="484">
        <v>486.86</v>
      </c>
      <c r="LJT124" s="485">
        <v>456.41</v>
      </c>
      <c r="LJU124" s="480" t="s">
        <v>181</v>
      </c>
      <c r="LJV124" s="481" t="s">
        <v>2082</v>
      </c>
      <c r="LJW124" s="481" t="s">
        <v>2083</v>
      </c>
      <c r="LJX124" s="480" t="s">
        <v>2084</v>
      </c>
      <c r="LJY124" s="482" t="s">
        <v>27</v>
      </c>
      <c r="LJZ124" s="483">
        <v>28.15</v>
      </c>
      <c r="LKA124" s="484">
        <v>486.86</v>
      </c>
      <c r="LKB124" s="485">
        <v>456.41</v>
      </c>
      <c r="LKC124" s="480" t="s">
        <v>181</v>
      </c>
      <c r="LKD124" s="481" t="s">
        <v>2082</v>
      </c>
      <c r="LKE124" s="481" t="s">
        <v>2083</v>
      </c>
      <c r="LKF124" s="480" t="s">
        <v>2084</v>
      </c>
      <c r="LKG124" s="482" t="s">
        <v>27</v>
      </c>
      <c r="LKH124" s="483">
        <v>28.15</v>
      </c>
      <c r="LKI124" s="484">
        <v>486.86</v>
      </c>
      <c r="LKJ124" s="485">
        <v>456.41</v>
      </c>
      <c r="LKK124" s="480" t="s">
        <v>181</v>
      </c>
      <c r="LKL124" s="481" t="s">
        <v>2082</v>
      </c>
      <c r="LKM124" s="481" t="s">
        <v>2083</v>
      </c>
      <c r="LKN124" s="480" t="s">
        <v>2084</v>
      </c>
      <c r="LKO124" s="482" t="s">
        <v>27</v>
      </c>
      <c r="LKP124" s="483">
        <v>28.15</v>
      </c>
      <c r="LKQ124" s="484">
        <v>486.86</v>
      </c>
      <c r="LKR124" s="485">
        <v>456.41</v>
      </c>
      <c r="LKS124" s="480" t="s">
        <v>181</v>
      </c>
      <c r="LKT124" s="481" t="s">
        <v>2082</v>
      </c>
      <c r="LKU124" s="481" t="s">
        <v>2083</v>
      </c>
      <c r="LKV124" s="480" t="s">
        <v>2084</v>
      </c>
      <c r="LKW124" s="482" t="s">
        <v>27</v>
      </c>
      <c r="LKX124" s="483">
        <v>28.15</v>
      </c>
      <c r="LKY124" s="484">
        <v>486.86</v>
      </c>
      <c r="LKZ124" s="485">
        <v>456.41</v>
      </c>
      <c r="LLA124" s="480" t="s">
        <v>181</v>
      </c>
      <c r="LLB124" s="481" t="s">
        <v>2082</v>
      </c>
      <c r="LLC124" s="481" t="s">
        <v>2083</v>
      </c>
      <c r="LLD124" s="480" t="s">
        <v>2084</v>
      </c>
      <c r="LLE124" s="482" t="s">
        <v>27</v>
      </c>
      <c r="LLF124" s="483">
        <v>28.15</v>
      </c>
      <c r="LLG124" s="484">
        <v>486.86</v>
      </c>
      <c r="LLH124" s="485">
        <v>456.41</v>
      </c>
      <c r="LLI124" s="480" t="s">
        <v>181</v>
      </c>
      <c r="LLJ124" s="481" t="s">
        <v>2082</v>
      </c>
      <c r="LLK124" s="481" t="s">
        <v>2083</v>
      </c>
      <c r="LLL124" s="480" t="s">
        <v>2084</v>
      </c>
      <c r="LLM124" s="482" t="s">
        <v>27</v>
      </c>
      <c r="LLN124" s="483">
        <v>28.15</v>
      </c>
      <c r="LLO124" s="484">
        <v>486.86</v>
      </c>
      <c r="LLP124" s="485">
        <v>456.41</v>
      </c>
      <c r="LLQ124" s="480" t="s">
        <v>181</v>
      </c>
      <c r="LLR124" s="481" t="s">
        <v>2082</v>
      </c>
      <c r="LLS124" s="481" t="s">
        <v>2083</v>
      </c>
      <c r="LLT124" s="480" t="s">
        <v>2084</v>
      </c>
      <c r="LLU124" s="482" t="s">
        <v>27</v>
      </c>
      <c r="LLV124" s="483">
        <v>28.15</v>
      </c>
      <c r="LLW124" s="484">
        <v>486.86</v>
      </c>
      <c r="LLX124" s="485">
        <v>456.41</v>
      </c>
      <c r="LLY124" s="480" t="s">
        <v>181</v>
      </c>
      <c r="LLZ124" s="481" t="s">
        <v>2082</v>
      </c>
      <c r="LMA124" s="481" t="s">
        <v>2083</v>
      </c>
      <c r="LMB124" s="480" t="s">
        <v>2084</v>
      </c>
      <c r="LMC124" s="482" t="s">
        <v>27</v>
      </c>
      <c r="LMD124" s="483">
        <v>28.15</v>
      </c>
      <c r="LME124" s="484">
        <v>486.86</v>
      </c>
      <c r="LMF124" s="485">
        <v>456.41</v>
      </c>
      <c r="LMG124" s="480" t="s">
        <v>181</v>
      </c>
      <c r="LMH124" s="481" t="s">
        <v>2082</v>
      </c>
      <c r="LMI124" s="481" t="s">
        <v>2083</v>
      </c>
      <c r="LMJ124" s="480" t="s">
        <v>2084</v>
      </c>
      <c r="LMK124" s="482" t="s">
        <v>27</v>
      </c>
      <c r="LML124" s="483">
        <v>28.15</v>
      </c>
      <c r="LMM124" s="484">
        <v>486.86</v>
      </c>
      <c r="LMN124" s="485">
        <v>456.41</v>
      </c>
      <c r="LMO124" s="480" t="s">
        <v>181</v>
      </c>
      <c r="LMP124" s="481" t="s">
        <v>2082</v>
      </c>
      <c r="LMQ124" s="481" t="s">
        <v>2083</v>
      </c>
      <c r="LMR124" s="480" t="s">
        <v>2084</v>
      </c>
      <c r="LMS124" s="482" t="s">
        <v>27</v>
      </c>
      <c r="LMT124" s="483">
        <v>28.15</v>
      </c>
      <c r="LMU124" s="484">
        <v>486.86</v>
      </c>
      <c r="LMV124" s="485">
        <v>456.41</v>
      </c>
      <c r="LMW124" s="480" t="s">
        <v>181</v>
      </c>
      <c r="LMX124" s="481" t="s">
        <v>2082</v>
      </c>
      <c r="LMY124" s="481" t="s">
        <v>2083</v>
      </c>
      <c r="LMZ124" s="480" t="s">
        <v>2084</v>
      </c>
      <c r="LNA124" s="482" t="s">
        <v>27</v>
      </c>
      <c r="LNB124" s="483">
        <v>28.15</v>
      </c>
      <c r="LNC124" s="484">
        <v>486.86</v>
      </c>
      <c r="LND124" s="485">
        <v>456.41</v>
      </c>
      <c r="LNE124" s="480" t="s">
        <v>181</v>
      </c>
      <c r="LNF124" s="481" t="s">
        <v>2082</v>
      </c>
      <c r="LNG124" s="481" t="s">
        <v>2083</v>
      </c>
      <c r="LNH124" s="480" t="s">
        <v>2084</v>
      </c>
      <c r="LNI124" s="482" t="s">
        <v>27</v>
      </c>
      <c r="LNJ124" s="483">
        <v>28.15</v>
      </c>
      <c r="LNK124" s="484">
        <v>486.86</v>
      </c>
      <c r="LNL124" s="485">
        <v>456.41</v>
      </c>
      <c r="LNM124" s="480" t="s">
        <v>181</v>
      </c>
      <c r="LNN124" s="481" t="s">
        <v>2082</v>
      </c>
      <c r="LNO124" s="481" t="s">
        <v>2083</v>
      </c>
      <c r="LNP124" s="480" t="s">
        <v>2084</v>
      </c>
      <c r="LNQ124" s="482" t="s">
        <v>27</v>
      </c>
      <c r="LNR124" s="483">
        <v>28.15</v>
      </c>
      <c r="LNS124" s="484">
        <v>486.86</v>
      </c>
      <c r="LNT124" s="485">
        <v>456.41</v>
      </c>
      <c r="LNU124" s="480" t="s">
        <v>181</v>
      </c>
      <c r="LNV124" s="481" t="s">
        <v>2082</v>
      </c>
      <c r="LNW124" s="481" t="s">
        <v>2083</v>
      </c>
      <c r="LNX124" s="480" t="s">
        <v>2084</v>
      </c>
      <c r="LNY124" s="482" t="s">
        <v>27</v>
      </c>
      <c r="LNZ124" s="483">
        <v>28.15</v>
      </c>
      <c r="LOA124" s="484">
        <v>486.86</v>
      </c>
      <c r="LOB124" s="485">
        <v>456.41</v>
      </c>
      <c r="LOC124" s="480" t="s">
        <v>181</v>
      </c>
      <c r="LOD124" s="481" t="s">
        <v>2082</v>
      </c>
      <c r="LOE124" s="481" t="s">
        <v>2083</v>
      </c>
      <c r="LOF124" s="480" t="s">
        <v>2084</v>
      </c>
      <c r="LOG124" s="482" t="s">
        <v>27</v>
      </c>
      <c r="LOH124" s="483">
        <v>28.15</v>
      </c>
      <c r="LOI124" s="484">
        <v>486.86</v>
      </c>
      <c r="LOJ124" s="485">
        <v>456.41</v>
      </c>
      <c r="LOK124" s="480" t="s">
        <v>181</v>
      </c>
      <c r="LOL124" s="481" t="s">
        <v>2082</v>
      </c>
      <c r="LOM124" s="481" t="s">
        <v>2083</v>
      </c>
      <c r="LON124" s="480" t="s">
        <v>2084</v>
      </c>
      <c r="LOO124" s="482" t="s">
        <v>27</v>
      </c>
      <c r="LOP124" s="483">
        <v>28.15</v>
      </c>
      <c r="LOQ124" s="484">
        <v>486.86</v>
      </c>
      <c r="LOR124" s="485">
        <v>456.41</v>
      </c>
      <c r="LOS124" s="480" t="s">
        <v>181</v>
      </c>
      <c r="LOT124" s="481" t="s">
        <v>2082</v>
      </c>
      <c r="LOU124" s="481" t="s">
        <v>2083</v>
      </c>
      <c r="LOV124" s="480" t="s">
        <v>2084</v>
      </c>
      <c r="LOW124" s="482" t="s">
        <v>27</v>
      </c>
      <c r="LOX124" s="483">
        <v>28.15</v>
      </c>
      <c r="LOY124" s="484">
        <v>486.86</v>
      </c>
      <c r="LOZ124" s="485">
        <v>456.41</v>
      </c>
      <c r="LPA124" s="480" t="s">
        <v>181</v>
      </c>
      <c r="LPB124" s="481" t="s">
        <v>2082</v>
      </c>
      <c r="LPC124" s="481" t="s">
        <v>2083</v>
      </c>
      <c r="LPD124" s="480" t="s">
        <v>2084</v>
      </c>
      <c r="LPE124" s="482" t="s">
        <v>27</v>
      </c>
      <c r="LPF124" s="483">
        <v>28.15</v>
      </c>
      <c r="LPG124" s="484">
        <v>486.86</v>
      </c>
      <c r="LPH124" s="485">
        <v>456.41</v>
      </c>
      <c r="LPI124" s="480" t="s">
        <v>181</v>
      </c>
      <c r="LPJ124" s="481" t="s">
        <v>2082</v>
      </c>
      <c r="LPK124" s="481" t="s">
        <v>2083</v>
      </c>
      <c r="LPL124" s="480" t="s">
        <v>2084</v>
      </c>
      <c r="LPM124" s="482" t="s">
        <v>27</v>
      </c>
      <c r="LPN124" s="483">
        <v>28.15</v>
      </c>
      <c r="LPO124" s="484">
        <v>486.86</v>
      </c>
      <c r="LPP124" s="485">
        <v>456.41</v>
      </c>
      <c r="LPQ124" s="480" t="s">
        <v>181</v>
      </c>
      <c r="LPR124" s="481" t="s">
        <v>2082</v>
      </c>
      <c r="LPS124" s="481" t="s">
        <v>2083</v>
      </c>
      <c r="LPT124" s="480" t="s">
        <v>2084</v>
      </c>
      <c r="LPU124" s="482" t="s">
        <v>27</v>
      </c>
      <c r="LPV124" s="483">
        <v>28.15</v>
      </c>
      <c r="LPW124" s="484">
        <v>486.86</v>
      </c>
      <c r="LPX124" s="485">
        <v>456.41</v>
      </c>
      <c r="LPY124" s="480" t="s">
        <v>181</v>
      </c>
      <c r="LPZ124" s="481" t="s">
        <v>2082</v>
      </c>
      <c r="LQA124" s="481" t="s">
        <v>2083</v>
      </c>
      <c r="LQB124" s="480" t="s">
        <v>2084</v>
      </c>
      <c r="LQC124" s="482" t="s">
        <v>27</v>
      </c>
      <c r="LQD124" s="483">
        <v>28.15</v>
      </c>
      <c r="LQE124" s="484">
        <v>486.86</v>
      </c>
      <c r="LQF124" s="485">
        <v>456.41</v>
      </c>
      <c r="LQG124" s="480" t="s">
        <v>181</v>
      </c>
      <c r="LQH124" s="481" t="s">
        <v>2082</v>
      </c>
      <c r="LQI124" s="481" t="s">
        <v>2083</v>
      </c>
      <c r="LQJ124" s="480" t="s">
        <v>2084</v>
      </c>
      <c r="LQK124" s="482" t="s">
        <v>27</v>
      </c>
      <c r="LQL124" s="483">
        <v>28.15</v>
      </c>
      <c r="LQM124" s="484">
        <v>486.86</v>
      </c>
      <c r="LQN124" s="485">
        <v>456.41</v>
      </c>
      <c r="LQO124" s="480" t="s">
        <v>181</v>
      </c>
      <c r="LQP124" s="481" t="s">
        <v>2082</v>
      </c>
      <c r="LQQ124" s="481" t="s">
        <v>2083</v>
      </c>
      <c r="LQR124" s="480" t="s">
        <v>2084</v>
      </c>
      <c r="LQS124" s="482" t="s">
        <v>27</v>
      </c>
      <c r="LQT124" s="483">
        <v>28.15</v>
      </c>
      <c r="LQU124" s="484">
        <v>486.86</v>
      </c>
      <c r="LQV124" s="485">
        <v>456.41</v>
      </c>
      <c r="LQW124" s="480" t="s">
        <v>181</v>
      </c>
      <c r="LQX124" s="481" t="s">
        <v>2082</v>
      </c>
      <c r="LQY124" s="481" t="s">
        <v>2083</v>
      </c>
      <c r="LQZ124" s="480" t="s">
        <v>2084</v>
      </c>
      <c r="LRA124" s="482" t="s">
        <v>27</v>
      </c>
      <c r="LRB124" s="483">
        <v>28.15</v>
      </c>
      <c r="LRC124" s="484">
        <v>486.86</v>
      </c>
      <c r="LRD124" s="485">
        <v>456.41</v>
      </c>
      <c r="LRE124" s="480" t="s">
        <v>181</v>
      </c>
      <c r="LRF124" s="481" t="s">
        <v>2082</v>
      </c>
      <c r="LRG124" s="481" t="s">
        <v>2083</v>
      </c>
      <c r="LRH124" s="480" t="s">
        <v>2084</v>
      </c>
      <c r="LRI124" s="482" t="s">
        <v>27</v>
      </c>
      <c r="LRJ124" s="483">
        <v>28.15</v>
      </c>
      <c r="LRK124" s="484">
        <v>486.86</v>
      </c>
      <c r="LRL124" s="485">
        <v>456.41</v>
      </c>
      <c r="LRM124" s="480" t="s">
        <v>181</v>
      </c>
      <c r="LRN124" s="481" t="s">
        <v>2082</v>
      </c>
      <c r="LRO124" s="481" t="s">
        <v>2083</v>
      </c>
      <c r="LRP124" s="480" t="s">
        <v>2084</v>
      </c>
      <c r="LRQ124" s="482" t="s">
        <v>27</v>
      </c>
      <c r="LRR124" s="483">
        <v>28.15</v>
      </c>
      <c r="LRS124" s="484">
        <v>486.86</v>
      </c>
      <c r="LRT124" s="485">
        <v>456.41</v>
      </c>
      <c r="LRU124" s="480" t="s">
        <v>181</v>
      </c>
      <c r="LRV124" s="481" t="s">
        <v>2082</v>
      </c>
      <c r="LRW124" s="481" t="s">
        <v>2083</v>
      </c>
      <c r="LRX124" s="480" t="s">
        <v>2084</v>
      </c>
      <c r="LRY124" s="482" t="s">
        <v>27</v>
      </c>
      <c r="LRZ124" s="483">
        <v>28.15</v>
      </c>
      <c r="LSA124" s="484">
        <v>486.86</v>
      </c>
      <c r="LSB124" s="485">
        <v>456.41</v>
      </c>
      <c r="LSC124" s="480" t="s">
        <v>181</v>
      </c>
      <c r="LSD124" s="481" t="s">
        <v>2082</v>
      </c>
      <c r="LSE124" s="481" t="s">
        <v>2083</v>
      </c>
      <c r="LSF124" s="480" t="s">
        <v>2084</v>
      </c>
      <c r="LSG124" s="482" t="s">
        <v>27</v>
      </c>
      <c r="LSH124" s="483">
        <v>28.15</v>
      </c>
      <c r="LSI124" s="484">
        <v>486.86</v>
      </c>
      <c r="LSJ124" s="485">
        <v>456.41</v>
      </c>
      <c r="LSK124" s="480" t="s">
        <v>181</v>
      </c>
      <c r="LSL124" s="481" t="s">
        <v>2082</v>
      </c>
      <c r="LSM124" s="481" t="s">
        <v>2083</v>
      </c>
      <c r="LSN124" s="480" t="s">
        <v>2084</v>
      </c>
      <c r="LSO124" s="482" t="s">
        <v>27</v>
      </c>
      <c r="LSP124" s="483">
        <v>28.15</v>
      </c>
      <c r="LSQ124" s="484">
        <v>486.86</v>
      </c>
      <c r="LSR124" s="485">
        <v>456.41</v>
      </c>
      <c r="LSS124" s="480" t="s">
        <v>181</v>
      </c>
      <c r="LST124" s="481" t="s">
        <v>2082</v>
      </c>
      <c r="LSU124" s="481" t="s">
        <v>2083</v>
      </c>
      <c r="LSV124" s="480" t="s">
        <v>2084</v>
      </c>
      <c r="LSW124" s="482" t="s">
        <v>27</v>
      </c>
      <c r="LSX124" s="483">
        <v>28.15</v>
      </c>
      <c r="LSY124" s="484">
        <v>486.86</v>
      </c>
      <c r="LSZ124" s="485">
        <v>456.41</v>
      </c>
      <c r="LTA124" s="480" t="s">
        <v>181</v>
      </c>
      <c r="LTB124" s="481" t="s">
        <v>2082</v>
      </c>
      <c r="LTC124" s="481" t="s">
        <v>2083</v>
      </c>
      <c r="LTD124" s="480" t="s">
        <v>2084</v>
      </c>
      <c r="LTE124" s="482" t="s">
        <v>27</v>
      </c>
      <c r="LTF124" s="483">
        <v>28.15</v>
      </c>
      <c r="LTG124" s="484">
        <v>486.86</v>
      </c>
      <c r="LTH124" s="485">
        <v>456.41</v>
      </c>
      <c r="LTI124" s="480" t="s">
        <v>181</v>
      </c>
      <c r="LTJ124" s="481" t="s">
        <v>2082</v>
      </c>
      <c r="LTK124" s="481" t="s">
        <v>2083</v>
      </c>
      <c r="LTL124" s="480" t="s">
        <v>2084</v>
      </c>
      <c r="LTM124" s="482" t="s">
        <v>27</v>
      </c>
      <c r="LTN124" s="483">
        <v>28.15</v>
      </c>
      <c r="LTO124" s="484">
        <v>486.86</v>
      </c>
      <c r="LTP124" s="485">
        <v>456.41</v>
      </c>
      <c r="LTQ124" s="480" t="s">
        <v>181</v>
      </c>
      <c r="LTR124" s="481" t="s">
        <v>2082</v>
      </c>
      <c r="LTS124" s="481" t="s">
        <v>2083</v>
      </c>
      <c r="LTT124" s="480" t="s">
        <v>2084</v>
      </c>
      <c r="LTU124" s="482" t="s">
        <v>27</v>
      </c>
      <c r="LTV124" s="483">
        <v>28.15</v>
      </c>
      <c r="LTW124" s="484">
        <v>486.86</v>
      </c>
      <c r="LTX124" s="485">
        <v>456.41</v>
      </c>
      <c r="LTY124" s="480" t="s">
        <v>181</v>
      </c>
      <c r="LTZ124" s="481" t="s">
        <v>2082</v>
      </c>
      <c r="LUA124" s="481" t="s">
        <v>2083</v>
      </c>
      <c r="LUB124" s="480" t="s">
        <v>2084</v>
      </c>
      <c r="LUC124" s="482" t="s">
        <v>27</v>
      </c>
      <c r="LUD124" s="483">
        <v>28.15</v>
      </c>
      <c r="LUE124" s="484">
        <v>486.86</v>
      </c>
      <c r="LUF124" s="485">
        <v>456.41</v>
      </c>
      <c r="LUG124" s="480" t="s">
        <v>181</v>
      </c>
      <c r="LUH124" s="481" t="s">
        <v>2082</v>
      </c>
      <c r="LUI124" s="481" t="s">
        <v>2083</v>
      </c>
      <c r="LUJ124" s="480" t="s">
        <v>2084</v>
      </c>
      <c r="LUK124" s="482" t="s">
        <v>27</v>
      </c>
      <c r="LUL124" s="483">
        <v>28.15</v>
      </c>
      <c r="LUM124" s="484">
        <v>486.86</v>
      </c>
      <c r="LUN124" s="485">
        <v>456.41</v>
      </c>
      <c r="LUO124" s="480" t="s">
        <v>181</v>
      </c>
      <c r="LUP124" s="481" t="s">
        <v>2082</v>
      </c>
      <c r="LUQ124" s="481" t="s">
        <v>2083</v>
      </c>
      <c r="LUR124" s="480" t="s">
        <v>2084</v>
      </c>
      <c r="LUS124" s="482" t="s">
        <v>27</v>
      </c>
      <c r="LUT124" s="483">
        <v>28.15</v>
      </c>
      <c r="LUU124" s="484">
        <v>486.86</v>
      </c>
      <c r="LUV124" s="485">
        <v>456.41</v>
      </c>
      <c r="LUW124" s="480" t="s">
        <v>181</v>
      </c>
      <c r="LUX124" s="481" t="s">
        <v>2082</v>
      </c>
      <c r="LUY124" s="481" t="s">
        <v>2083</v>
      </c>
      <c r="LUZ124" s="480" t="s">
        <v>2084</v>
      </c>
      <c r="LVA124" s="482" t="s">
        <v>27</v>
      </c>
      <c r="LVB124" s="483">
        <v>28.15</v>
      </c>
      <c r="LVC124" s="484">
        <v>486.86</v>
      </c>
      <c r="LVD124" s="485">
        <v>456.41</v>
      </c>
      <c r="LVE124" s="480" t="s">
        <v>181</v>
      </c>
      <c r="LVF124" s="481" t="s">
        <v>2082</v>
      </c>
      <c r="LVG124" s="481" t="s">
        <v>2083</v>
      </c>
      <c r="LVH124" s="480" t="s">
        <v>2084</v>
      </c>
      <c r="LVI124" s="482" t="s">
        <v>27</v>
      </c>
      <c r="LVJ124" s="483">
        <v>28.15</v>
      </c>
      <c r="LVK124" s="484">
        <v>486.86</v>
      </c>
      <c r="LVL124" s="485">
        <v>456.41</v>
      </c>
      <c r="LVM124" s="480" t="s">
        <v>181</v>
      </c>
      <c r="LVN124" s="481" t="s">
        <v>2082</v>
      </c>
      <c r="LVO124" s="481" t="s">
        <v>2083</v>
      </c>
      <c r="LVP124" s="480" t="s">
        <v>2084</v>
      </c>
      <c r="LVQ124" s="482" t="s">
        <v>27</v>
      </c>
      <c r="LVR124" s="483">
        <v>28.15</v>
      </c>
      <c r="LVS124" s="484">
        <v>486.86</v>
      </c>
      <c r="LVT124" s="485">
        <v>456.41</v>
      </c>
      <c r="LVU124" s="480" t="s">
        <v>181</v>
      </c>
      <c r="LVV124" s="481" t="s">
        <v>2082</v>
      </c>
      <c r="LVW124" s="481" t="s">
        <v>2083</v>
      </c>
      <c r="LVX124" s="480" t="s">
        <v>2084</v>
      </c>
      <c r="LVY124" s="482" t="s">
        <v>27</v>
      </c>
      <c r="LVZ124" s="483">
        <v>28.15</v>
      </c>
      <c r="LWA124" s="484">
        <v>486.86</v>
      </c>
      <c r="LWB124" s="485">
        <v>456.41</v>
      </c>
      <c r="LWC124" s="480" t="s">
        <v>181</v>
      </c>
      <c r="LWD124" s="481" t="s">
        <v>2082</v>
      </c>
      <c r="LWE124" s="481" t="s">
        <v>2083</v>
      </c>
      <c r="LWF124" s="480" t="s">
        <v>2084</v>
      </c>
      <c r="LWG124" s="482" t="s">
        <v>27</v>
      </c>
      <c r="LWH124" s="483">
        <v>28.15</v>
      </c>
      <c r="LWI124" s="484">
        <v>486.86</v>
      </c>
      <c r="LWJ124" s="485">
        <v>456.41</v>
      </c>
      <c r="LWK124" s="480" t="s">
        <v>181</v>
      </c>
      <c r="LWL124" s="481" t="s">
        <v>2082</v>
      </c>
      <c r="LWM124" s="481" t="s">
        <v>2083</v>
      </c>
      <c r="LWN124" s="480" t="s">
        <v>2084</v>
      </c>
      <c r="LWO124" s="482" t="s">
        <v>27</v>
      </c>
      <c r="LWP124" s="483">
        <v>28.15</v>
      </c>
      <c r="LWQ124" s="484">
        <v>486.86</v>
      </c>
      <c r="LWR124" s="485">
        <v>456.41</v>
      </c>
      <c r="LWS124" s="480" t="s">
        <v>181</v>
      </c>
      <c r="LWT124" s="481" t="s">
        <v>2082</v>
      </c>
      <c r="LWU124" s="481" t="s">
        <v>2083</v>
      </c>
      <c r="LWV124" s="480" t="s">
        <v>2084</v>
      </c>
      <c r="LWW124" s="482" t="s">
        <v>27</v>
      </c>
      <c r="LWX124" s="483">
        <v>28.15</v>
      </c>
      <c r="LWY124" s="484">
        <v>486.86</v>
      </c>
      <c r="LWZ124" s="485">
        <v>456.41</v>
      </c>
      <c r="LXA124" s="480" t="s">
        <v>181</v>
      </c>
      <c r="LXB124" s="481" t="s">
        <v>2082</v>
      </c>
      <c r="LXC124" s="481" t="s">
        <v>2083</v>
      </c>
      <c r="LXD124" s="480" t="s">
        <v>2084</v>
      </c>
      <c r="LXE124" s="482" t="s">
        <v>27</v>
      </c>
      <c r="LXF124" s="483">
        <v>28.15</v>
      </c>
      <c r="LXG124" s="484">
        <v>486.86</v>
      </c>
      <c r="LXH124" s="485">
        <v>456.41</v>
      </c>
      <c r="LXI124" s="480" t="s">
        <v>181</v>
      </c>
      <c r="LXJ124" s="481" t="s">
        <v>2082</v>
      </c>
      <c r="LXK124" s="481" t="s">
        <v>2083</v>
      </c>
      <c r="LXL124" s="480" t="s">
        <v>2084</v>
      </c>
      <c r="LXM124" s="482" t="s">
        <v>27</v>
      </c>
      <c r="LXN124" s="483">
        <v>28.15</v>
      </c>
      <c r="LXO124" s="484">
        <v>486.86</v>
      </c>
      <c r="LXP124" s="485">
        <v>456.41</v>
      </c>
      <c r="LXQ124" s="480" t="s">
        <v>181</v>
      </c>
      <c r="LXR124" s="481" t="s">
        <v>2082</v>
      </c>
      <c r="LXS124" s="481" t="s">
        <v>2083</v>
      </c>
      <c r="LXT124" s="480" t="s">
        <v>2084</v>
      </c>
      <c r="LXU124" s="482" t="s">
        <v>27</v>
      </c>
      <c r="LXV124" s="483">
        <v>28.15</v>
      </c>
      <c r="LXW124" s="484">
        <v>486.86</v>
      </c>
      <c r="LXX124" s="485">
        <v>456.41</v>
      </c>
      <c r="LXY124" s="480" t="s">
        <v>181</v>
      </c>
      <c r="LXZ124" s="481" t="s">
        <v>2082</v>
      </c>
      <c r="LYA124" s="481" t="s">
        <v>2083</v>
      </c>
      <c r="LYB124" s="480" t="s">
        <v>2084</v>
      </c>
      <c r="LYC124" s="482" t="s">
        <v>27</v>
      </c>
      <c r="LYD124" s="483">
        <v>28.15</v>
      </c>
      <c r="LYE124" s="484">
        <v>486.86</v>
      </c>
      <c r="LYF124" s="485">
        <v>456.41</v>
      </c>
      <c r="LYG124" s="480" t="s">
        <v>181</v>
      </c>
      <c r="LYH124" s="481" t="s">
        <v>2082</v>
      </c>
      <c r="LYI124" s="481" t="s">
        <v>2083</v>
      </c>
      <c r="LYJ124" s="480" t="s">
        <v>2084</v>
      </c>
      <c r="LYK124" s="482" t="s">
        <v>27</v>
      </c>
      <c r="LYL124" s="483">
        <v>28.15</v>
      </c>
      <c r="LYM124" s="484">
        <v>486.86</v>
      </c>
      <c r="LYN124" s="485">
        <v>456.41</v>
      </c>
      <c r="LYO124" s="480" t="s">
        <v>181</v>
      </c>
      <c r="LYP124" s="481" t="s">
        <v>2082</v>
      </c>
      <c r="LYQ124" s="481" t="s">
        <v>2083</v>
      </c>
      <c r="LYR124" s="480" t="s">
        <v>2084</v>
      </c>
      <c r="LYS124" s="482" t="s">
        <v>27</v>
      </c>
      <c r="LYT124" s="483">
        <v>28.15</v>
      </c>
      <c r="LYU124" s="484">
        <v>486.86</v>
      </c>
      <c r="LYV124" s="485">
        <v>456.41</v>
      </c>
      <c r="LYW124" s="480" t="s">
        <v>181</v>
      </c>
      <c r="LYX124" s="481" t="s">
        <v>2082</v>
      </c>
      <c r="LYY124" s="481" t="s">
        <v>2083</v>
      </c>
      <c r="LYZ124" s="480" t="s">
        <v>2084</v>
      </c>
      <c r="LZA124" s="482" t="s">
        <v>27</v>
      </c>
      <c r="LZB124" s="483">
        <v>28.15</v>
      </c>
      <c r="LZC124" s="484">
        <v>486.86</v>
      </c>
      <c r="LZD124" s="485">
        <v>456.41</v>
      </c>
      <c r="LZE124" s="480" t="s">
        <v>181</v>
      </c>
      <c r="LZF124" s="481" t="s">
        <v>2082</v>
      </c>
      <c r="LZG124" s="481" t="s">
        <v>2083</v>
      </c>
      <c r="LZH124" s="480" t="s">
        <v>2084</v>
      </c>
      <c r="LZI124" s="482" t="s">
        <v>27</v>
      </c>
      <c r="LZJ124" s="483">
        <v>28.15</v>
      </c>
      <c r="LZK124" s="484">
        <v>486.86</v>
      </c>
      <c r="LZL124" s="485">
        <v>456.41</v>
      </c>
      <c r="LZM124" s="480" t="s">
        <v>181</v>
      </c>
      <c r="LZN124" s="481" t="s">
        <v>2082</v>
      </c>
      <c r="LZO124" s="481" t="s">
        <v>2083</v>
      </c>
      <c r="LZP124" s="480" t="s">
        <v>2084</v>
      </c>
      <c r="LZQ124" s="482" t="s">
        <v>27</v>
      </c>
      <c r="LZR124" s="483">
        <v>28.15</v>
      </c>
      <c r="LZS124" s="484">
        <v>486.86</v>
      </c>
      <c r="LZT124" s="485">
        <v>456.41</v>
      </c>
      <c r="LZU124" s="480" t="s">
        <v>181</v>
      </c>
      <c r="LZV124" s="481" t="s">
        <v>2082</v>
      </c>
      <c r="LZW124" s="481" t="s">
        <v>2083</v>
      </c>
      <c r="LZX124" s="480" t="s">
        <v>2084</v>
      </c>
      <c r="LZY124" s="482" t="s">
        <v>27</v>
      </c>
      <c r="LZZ124" s="483">
        <v>28.15</v>
      </c>
      <c r="MAA124" s="484">
        <v>486.86</v>
      </c>
      <c r="MAB124" s="485">
        <v>456.41</v>
      </c>
      <c r="MAC124" s="480" t="s">
        <v>181</v>
      </c>
      <c r="MAD124" s="481" t="s">
        <v>2082</v>
      </c>
      <c r="MAE124" s="481" t="s">
        <v>2083</v>
      </c>
      <c r="MAF124" s="480" t="s">
        <v>2084</v>
      </c>
      <c r="MAG124" s="482" t="s">
        <v>27</v>
      </c>
      <c r="MAH124" s="483">
        <v>28.15</v>
      </c>
      <c r="MAI124" s="484">
        <v>486.86</v>
      </c>
      <c r="MAJ124" s="485">
        <v>456.41</v>
      </c>
      <c r="MAK124" s="480" t="s">
        <v>181</v>
      </c>
      <c r="MAL124" s="481" t="s">
        <v>2082</v>
      </c>
      <c r="MAM124" s="481" t="s">
        <v>2083</v>
      </c>
      <c r="MAN124" s="480" t="s">
        <v>2084</v>
      </c>
      <c r="MAO124" s="482" t="s">
        <v>27</v>
      </c>
      <c r="MAP124" s="483">
        <v>28.15</v>
      </c>
      <c r="MAQ124" s="484">
        <v>486.86</v>
      </c>
      <c r="MAR124" s="485">
        <v>456.41</v>
      </c>
      <c r="MAS124" s="480" t="s">
        <v>181</v>
      </c>
      <c r="MAT124" s="481" t="s">
        <v>2082</v>
      </c>
      <c r="MAU124" s="481" t="s">
        <v>2083</v>
      </c>
      <c r="MAV124" s="480" t="s">
        <v>2084</v>
      </c>
      <c r="MAW124" s="482" t="s">
        <v>27</v>
      </c>
      <c r="MAX124" s="483">
        <v>28.15</v>
      </c>
      <c r="MAY124" s="484">
        <v>486.86</v>
      </c>
      <c r="MAZ124" s="485">
        <v>456.41</v>
      </c>
      <c r="MBA124" s="480" t="s">
        <v>181</v>
      </c>
      <c r="MBB124" s="481" t="s">
        <v>2082</v>
      </c>
      <c r="MBC124" s="481" t="s">
        <v>2083</v>
      </c>
      <c r="MBD124" s="480" t="s">
        <v>2084</v>
      </c>
      <c r="MBE124" s="482" t="s">
        <v>27</v>
      </c>
      <c r="MBF124" s="483">
        <v>28.15</v>
      </c>
      <c r="MBG124" s="484">
        <v>486.86</v>
      </c>
      <c r="MBH124" s="485">
        <v>456.41</v>
      </c>
      <c r="MBI124" s="480" t="s">
        <v>181</v>
      </c>
      <c r="MBJ124" s="481" t="s">
        <v>2082</v>
      </c>
      <c r="MBK124" s="481" t="s">
        <v>2083</v>
      </c>
      <c r="MBL124" s="480" t="s">
        <v>2084</v>
      </c>
      <c r="MBM124" s="482" t="s">
        <v>27</v>
      </c>
      <c r="MBN124" s="483">
        <v>28.15</v>
      </c>
      <c r="MBO124" s="484">
        <v>486.86</v>
      </c>
      <c r="MBP124" s="485">
        <v>456.41</v>
      </c>
      <c r="MBQ124" s="480" t="s">
        <v>181</v>
      </c>
      <c r="MBR124" s="481" t="s">
        <v>2082</v>
      </c>
      <c r="MBS124" s="481" t="s">
        <v>2083</v>
      </c>
      <c r="MBT124" s="480" t="s">
        <v>2084</v>
      </c>
      <c r="MBU124" s="482" t="s">
        <v>27</v>
      </c>
      <c r="MBV124" s="483">
        <v>28.15</v>
      </c>
      <c r="MBW124" s="484">
        <v>486.86</v>
      </c>
      <c r="MBX124" s="485">
        <v>456.41</v>
      </c>
      <c r="MBY124" s="480" t="s">
        <v>181</v>
      </c>
      <c r="MBZ124" s="481" t="s">
        <v>2082</v>
      </c>
      <c r="MCA124" s="481" t="s">
        <v>2083</v>
      </c>
      <c r="MCB124" s="480" t="s">
        <v>2084</v>
      </c>
      <c r="MCC124" s="482" t="s">
        <v>27</v>
      </c>
      <c r="MCD124" s="483">
        <v>28.15</v>
      </c>
      <c r="MCE124" s="484">
        <v>486.86</v>
      </c>
      <c r="MCF124" s="485">
        <v>456.41</v>
      </c>
      <c r="MCG124" s="480" t="s">
        <v>181</v>
      </c>
      <c r="MCH124" s="481" t="s">
        <v>2082</v>
      </c>
      <c r="MCI124" s="481" t="s">
        <v>2083</v>
      </c>
      <c r="MCJ124" s="480" t="s">
        <v>2084</v>
      </c>
      <c r="MCK124" s="482" t="s">
        <v>27</v>
      </c>
      <c r="MCL124" s="483">
        <v>28.15</v>
      </c>
      <c r="MCM124" s="484">
        <v>486.86</v>
      </c>
      <c r="MCN124" s="485">
        <v>456.41</v>
      </c>
      <c r="MCO124" s="480" t="s">
        <v>181</v>
      </c>
      <c r="MCP124" s="481" t="s">
        <v>2082</v>
      </c>
      <c r="MCQ124" s="481" t="s">
        <v>2083</v>
      </c>
      <c r="MCR124" s="480" t="s">
        <v>2084</v>
      </c>
      <c r="MCS124" s="482" t="s">
        <v>27</v>
      </c>
      <c r="MCT124" s="483">
        <v>28.15</v>
      </c>
      <c r="MCU124" s="484">
        <v>486.86</v>
      </c>
      <c r="MCV124" s="485">
        <v>456.41</v>
      </c>
      <c r="MCW124" s="480" t="s">
        <v>181</v>
      </c>
      <c r="MCX124" s="481" t="s">
        <v>2082</v>
      </c>
      <c r="MCY124" s="481" t="s">
        <v>2083</v>
      </c>
      <c r="MCZ124" s="480" t="s">
        <v>2084</v>
      </c>
      <c r="MDA124" s="482" t="s">
        <v>27</v>
      </c>
      <c r="MDB124" s="483">
        <v>28.15</v>
      </c>
      <c r="MDC124" s="484">
        <v>486.86</v>
      </c>
      <c r="MDD124" s="485">
        <v>456.41</v>
      </c>
      <c r="MDE124" s="480" t="s">
        <v>181</v>
      </c>
      <c r="MDF124" s="481" t="s">
        <v>2082</v>
      </c>
      <c r="MDG124" s="481" t="s">
        <v>2083</v>
      </c>
      <c r="MDH124" s="480" t="s">
        <v>2084</v>
      </c>
      <c r="MDI124" s="482" t="s">
        <v>27</v>
      </c>
      <c r="MDJ124" s="483">
        <v>28.15</v>
      </c>
      <c r="MDK124" s="484">
        <v>486.86</v>
      </c>
      <c r="MDL124" s="485">
        <v>456.41</v>
      </c>
      <c r="MDM124" s="480" t="s">
        <v>181</v>
      </c>
      <c r="MDN124" s="481" t="s">
        <v>2082</v>
      </c>
      <c r="MDO124" s="481" t="s">
        <v>2083</v>
      </c>
      <c r="MDP124" s="480" t="s">
        <v>2084</v>
      </c>
      <c r="MDQ124" s="482" t="s">
        <v>27</v>
      </c>
      <c r="MDR124" s="483">
        <v>28.15</v>
      </c>
      <c r="MDS124" s="484">
        <v>486.86</v>
      </c>
      <c r="MDT124" s="485">
        <v>456.41</v>
      </c>
      <c r="MDU124" s="480" t="s">
        <v>181</v>
      </c>
      <c r="MDV124" s="481" t="s">
        <v>2082</v>
      </c>
      <c r="MDW124" s="481" t="s">
        <v>2083</v>
      </c>
      <c r="MDX124" s="480" t="s">
        <v>2084</v>
      </c>
      <c r="MDY124" s="482" t="s">
        <v>27</v>
      </c>
      <c r="MDZ124" s="483">
        <v>28.15</v>
      </c>
      <c r="MEA124" s="484">
        <v>486.86</v>
      </c>
      <c r="MEB124" s="485">
        <v>456.41</v>
      </c>
      <c r="MEC124" s="480" t="s">
        <v>181</v>
      </c>
      <c r="MED124" s="481" t="s">
        <v>2082</v>
      </c>
      <c r="MEE124" s="481" t="s">
        <v>2083</v>
      </c>
      <c r="MEF124" s="480" t="s">
        <v>2084</v>
      </c>
      <c r="MEG124" s="482" t="s">
        <v>27</v>
      </c>
      <c r="MEH124" s="483">
        <v>28.15</v>
      </c>
      <c r="MEI124" s="484">
        <v>486.86</v>
      </c>
      <c r="MEJ124" s="485">
        <v>456.41</v>
      </c>
      <c r="MEK124" s="480" t="s">
        <v>181</v>
      </c>
      <c r="MEL124" s="481" t="s">
        <v>2082</v>
      </c>
      <c r="MEM124" s="481" t="s">
        <v>2083</v>
      </c>
      <c r="MEN124" s="480" t="s">
        <v>2084</v>
      </c>
      <c r="MEO124" s="482" t="s">
        <v>27</v>
      </c>
      <c r="MEP124" s="483">
        <v>28.15</v>
      </c>
      <c r="MEQ124" s="484">
        <v>486.86</v>
      </c>
      <c r="MER124" s="485">
        <v>456.41</v>
      </c>
      <c r="MES124" s="480" t="s">
        <v>181</v>
      </c>
      <c r="MET124" s="481" t="s">
        <v>2082</v>
      </c>
      <c r="MEU124" s="481" t="s">
        <v>2083</v>
      </c>
      <c r="MEV124" s="480" t="s">
        <v>2084</v>
      </c>
      <c r="MEW124" s="482" t="s">
        <v>27</v>
      </c>
      <c r="MEX124" s="483">
        <v>28.15</v>
      </c>
      <c r="MEY124" s="484">
        <v>486.86</v>
      </c>
      <c r="MEZ124" s="485">
        <v>456.41</v>
      </c>
      <c r="MFA124" s="480" t="s">
        <v>181</v>
      </c>
      <c r="MFB124" s="481" t="s">
        <v>2082</v>
      </c>
      <c r="MFC124" s="481" t="s">
        <v>2083</v>
      </c>
      <c r="MFD124" s="480" t="s">
        <v>2084</v>
      </c>
      <c r="MFE124" s="482" t="s">
        <v>27</v>
      </c>
      <c r="MFF124" s="483">
        <v>28.15</v>
      </c>
      <c r="MFG124" s="484">
        <v>486.86</v>
      </c>
      <c r="MFH124" s="485">
        <v>456.41</v>
      </c>
      <c r="MFI124" s="480" t="s">
        <v>181</v>
      </c>
      <c r="MFJ124" s="481" t="s">
        <v>2082</v>
      </c>
      <c r="MFK124" s="481" t="s">
        <v>2083</v>
      </c>
      <c r="MFL124" s="480" t="s">
        <v>2084</v>
      </c>
      <c r="MFM124" s="482" t="s">
        <v>27</v>
      </c>
      <c r="MFN124" s="483">
        <v>28.15</v>
      </c>
      <c r="MFO124" s="484">
        <v>486.86</v>
      </c>
      <c r="MFP124" s="485">
        <v>456.41</v>
      </c>
      <c r="MFQ124" s="480" t="s">
        <v>181</v>
      </c>
      <c r="MFR124" s="481" t="s">
        <v>2082</v>
      </c>
      <c r="MFS124" s="481" t="s">
        <v>2083</v>
      </c>
      <c r="MFT124" s="480" t="s">
        <v>2084</v>
      </c>
      <c r="MFU124" s="482" t="s">
        <v>27</v>
      </c>
      <c r="MFV124" s="483">
        <v>28.15</v>
      </c>
      <c r="MFW124" s="484">
        <v>486.86</v>
      </c>
      <c r="MFX124" s="485">
        <v>456.41</v>
      </c>
      <c r="MFY124" s="480" t="s">
        <v>181</v>
      </c>
      <c r="MFZ124" s="481" t="s">
        <v>2082</v>
      </c>
      <c r="MGA124" s="481" t="s">
        <v>2083</v>
      </c>
      <c r="MGB124" s="480" t="s">
        <v>2084</v>
      </c>
      <c r="MGC124" s="482" t="s">
        <v>27</v>
      </c>
      <c r="MGD124" s="483">
        <v>28.15</v>
      </c>
      <c r="MGE124" s="484">
        <v>486.86</v>
      </c>
      <c r="MGF124" s="485">
        <v>456.41</v>
      </c>
      <c r="MGG124" s="480" t="s">
        <v>181</v>
      </c>
      <c r="MGH124" s="481" t="s">
        <v>2082</v>
      </c>
      <c r="MGI124" s="481" t="s">
        <v>2083</v>
      </c>
      <c r="MGJ124" s="480" t="s">
        <v>2084</v>
      </c>
      <c r="MGK124" s="482" t="s">
        <v>27</v>
      </c>
      <c r="MGL124" s="483">
        <v>28.15</v>
      </c>
      <c r="MGM124" s="484">
        <v>486.86</v>
      </c>
      <c r="MGN124" s="485">
        <v>456.41</v>
      </c>
      <c r="MGO124" s="480" t="s">
        <v>181</v>
      </c>
      <c r="MGP124" s="481" t="s">
        <v>2082</v>
      </c>
      <c r="MGQ124" s="481" t="s">
        <v>2083</v>
      </c>
      <c r="MGR124" s="480" t="s">
        <v>2084</v>
      </c>
      <c r="MGS124" s="482" t="s">
        <v>27</v>
      </c>
      <c r="MGT124" s="483">
        <v>28.15</v>
      </c>
      <c r="MGU124" s="484">
        <v>486.86</v>
      </c>
      <c r="MGV124" s="485">
        <v>456.41</v>
      </c>
      <c r="MGW124" s="480" t="s">
        <v>181</v>
      </c>
      <c r="MGX124" s="481" t="s">
        <v>2082</v>
      </c>
      <c r="MGY124" s="481" t="s">
        <v>2083</v>
      </c>
      <c r="MGZ124" s="480" t="s">
        <v>2084</v>
      </c>
      <c r="MHA124" s="482" t="s">
        <v>27</v>
      </c>
      <c r="MHB124" s="483">
        <v>28.15</v>
      </c>
      <c r="MHC124" s="484">
        <v>486.86</v>
      </c>
      <c r="MHD124" s="485">
        <v>456.41</v>
      </c>
      <c r="MHE124" s="480" t="s">
        <v>181</v>
      </c>
      <c r="MHF124" s="481" t="s">
        <v>2082</v>
      </c>
      <c r="MHG124" s="481" t="s">
        <v>2083</v>
      </c>
      <c r="MHH124" s="480" t="s">
        <v>2084</v>
      </c>
      <c r="MHI124" s="482" t="s">
        <v>27</v>
      </c>
      <c r="MHJ124" s="483">
        <v>28.15</v>
      </c>
      <c r="MHK124" s="484">
        <v>486.86</v>
      </c>
      <c r="MHL124" s="485">
        <v>456.41</v>
      </c>
      <c r="MHM124" s="480" t="s">
        <v>181</v>
      </c>
      <c r="MHN124" s="481" t="s">
        <v>2082</v>
      </c>
      <c r="MHO124" s="481" t="s">
        <v>2083</v>
      </c>
      <c r="MHP124" s="480" t="s">
        <v>2084</v>
      </c>
      <c r="MHQ124" s="482" t="s">
        <v>27</v>
      </c>
      <c r="MHR124" s="483">
        <v>28.15</v>
      </c>
      <c r="MHS124" s="484">
        <v>486.86</v>
      </c>
      <c r="MHT124" s="485">
        <v>456.41</v>
      </c>
      <c r="MHU124" s="480" t="s">
        <v>181</v>
      </c>
      <c r="MHV124" s="481" t="s">
        <v>2082</v>
      </c>
      <c r="MHW124" s="481" t="s">
        <v>2083</v>
      </c>
      <c r="MHX124" s="480" t="s">
        <v>2084</v>
      </c>
      <c r="MHY124" s="482" t="s">
        <v>27</v>
      </c>
      <c r="MHZ124" s="483">
        <v>28.15</v>
      </c>
      <c r="MIA124" s="484">
        <v>486.86</v>
      </c>
      <c r="MIB124" s="485">
        <v>456.41</v>
      </c>
      <c r="MIC124" s="480" t="s">
        <v>181</v>
      </c>
      <c r="MID124" s="481" t="s">
        <v>2082</v>
      </c>
      <c r="MIE124" s="481" t="s">
        <v>2083</v>
      </c>
      <c r="MIF124" s="480" t="s">
        <v>2084</v>
      </c>
      <c r="MIG124" s="482" t="s">
        <v>27</v>
      </c>
      <c r="MIH124" s="483">
        <v>28.15</v>
      </c>
      <c r="MII124" s="484">
        <v>486.86</v>
      </c>
      <c r="MIJ124" s="485">
        <v>456.41</v>
      </c>
      <c r="MIK124" s="480" t="s">
        <v>181</v>
      </c>
      <c r="MIL124" s="481" t="s">
        <v>2082</v>
      </c>
      <c r="MIM124" s="481" t="s">
        <v>2083</v>
      </c>
      <c r="MIN124" s="480" t="s">
        <v>2084</v>
      </c>
      <c r="MIO124" s="482" t="s">
        <v>27</v>
      </c>
      <c r="MIP124" s="483">
        <v>28.15</v>
      </c>
      <c r="MIQ124" s="484">
        <v>486.86</v>
      </c>
      <c r="MIR124" s="485">
        <v>456.41</v>
      </c>
      <c r="MIS124" s="480" t="s">
        <v>181</v>
      </c>
      <c r="MIT124" s="481" t="s">
        <v>2082</v>
      </c>
      <c r="MIU124" s="481" t="s">
        <v>2083</v>
      </c>
      <c r="MIV124" s="480" t="s">
        <v>2084</v>
      </c>
      <c r="MIW124" s="482" t="s">
        <v>27</v>
      </c>
      <c r="MIX124" s="483">
        <v>28.15</v>
      </c>
      <c r="MIY124" s="484">
        <v>486.86</v>
      </c>
      <c r="MIZ124" s="485">
        <v>456.41</v>
      </c>
      <c r="MJA124" s="480" t="s">
        <v>181</v>
      </c>
      <c r="MJB124" s="481" t="s">
        <v>2082</v>
      </c>
      <c r="MJC124" s="481" t="s">
        <v>2083</v>
      </c>
      <c r="MJD124" s="480" t="s">
        <v>2084</v>
      </c>
      <c r="MJE124" s="482" t="s">
        <v>27</v>
      </c>
      <c r="MJF124" s="483">
        <v>28.15</v>
      </c>
      <c r="MJG124" s="484">
        <v>486.86</v>
      </c>
      <c r="MJH124" s="485">
        <v>456.41</v>
      </c>
      <c r="MJI124" s="480" t="s">
        <v>181</v>
      </c>
      <c r="MJJ124" s="481" t="s">
        <v>2082</v>
      </c>
      <c r="MJK124" s="481" t="s">
        <v>2083</v>
      </c>
      <c r="MJL124" s="480" t="s">
        <v>2084</v>
      </c>
      <c r="MJM124" s="482" t="s">
        <v>27</v>
      </c>
      <c r="MJN124" s="483">
        <v>28.15</v>
      </c>
      <c r="MJO124" s="484">
        <v>486.86</v>
      </c>
      <c r="MJP124" s="485">
        <v>456.41</v>
      </c>
      <c r="MJQ124" s="480" t="s">
        <v>181</v>
      </c>
      <c r="MJR124" s="481" t="s">
        <v>2082</v>
      </c>
      <c r="MJS124" s="481" t="s">
        <v>2083</v>
      </c>
      <c r="MJT124" s="480" t="s">
        <v>2084</v>
      </c>
      <c r="MJU124" s="482" t="s">
        <v>27</v>
      </c>
      <c r="MJV124" s="483">
        <v>28.15</v>
      </c>
      <c r="MJW124" s="484">
        <v>486.86</v>
      </c>
      <c r="MJX124" s="485">
        <v>456.41</v>
      </c>
      <c r="MJY124" s="480" t="s">
        <v>181</v>
      </c>
      <c r="MJZ124" s="481" t="s">
        <v>2082</v>
      </c>
      <c r="MKA124" s="481" t="s">
        <v>2083</v>
      </c>
      <c r="MKB124" s="480" t="s">
        <v>2084</v>
      </c>
      <c r="MKC124" s="482" t="s">
        <v>27</v>
      </c>
      <c r="MKD124" s="483">
        <v>28.15</v>
      </c>
      <c r="MKE124" s="484">
        <v>486.86</v>
      </c>
      <c r="MKF124" s="485">
        <v>456.41</v>
      </c>
      <c r="MKG124" s="480" t="s">
        <v>181</v>
      </c>
      <c r="MKH124" s="481" t="s">
        <v>2082</v>
      </c>
      <c r="MKI124" s="481" t="s">
        <v>2083</v>
      </c>
      <c r="MKJ124" s="480" t="s">
        <v>2084</v>
      </c>
      <c r="MKK124" s="482" t="s">
        <v>27</v>
      </c>
      <c r="MKL124" s="483">
        <v>28.15</v>
      </c>
      <c r="MKM124" s="484">
        <v>486.86</v>
      </c>
      <c r="MKN124" s="485">
        <v>456.41</v>
      </c>
      <c r="MKO124" s="480" t="s">
        <v>181</v>
      </c>
      <c r="MKP124" s="481" t="s">
        <v>2082</v>
      </c>
      <c r="MKQ124" s="481" t="s">
        <v>2083</v>
      </c>
      <c r="MKR124" s="480" t="s">
        <v>2084</v>
      </c>
      <c r="MKS124" s="482" t="s">
        <v>27</v>
      </c>
      <c r="MKT124" s="483">
        <v>28.15</v>
      </c>
      <c r="MKU124" s="484">
        <v>486.86</v>
      </c>
      <c r="MKV124" s="485">
        <v>456.41</v>
      </c>
      <c r="MKW124" s="480" t="s">
        <v>181</v>
      </c>
      <c r="MKX124" s="481" t="s">
        <v>2082</v>
      </c>
      <c r="MKY124" s="481" t="s">
        <v>2083</v>
      </c>
      <c r="MKZ124" s="480" t="s">
        <v>2084</v>
      </c>
      <c r="MLA124" s="482" t="s">
        <v>27</v>
      </c>
      <c r="MLB124" s="483">
        <v>28.15</v>
      </c>
      <c r="MLC124" s="484">
        <v>486.86</v>
      </c>
      <c r="MLD124" s="485">
        <v>456.41</v>
      </c>
      <c r="MLE124" s="480" t="s">
        <v>181</v>
      </c>
      <c r="MLF124" s="481" t="s">
        <v>2082</v>
      </c>
      <c r="MLG124" s="481" t="s">
        <v>2083</v>
      </c>
      <c r="MLH124" s="480" t="s">
        <v>2084</v>
      </c>
      <c r="MLI124" s="482" t="s">
        <v>27</v>
      </c>
      <c r="MLJ124" s="483">
        <v>28.15</v>
      </c>
      <c r="MLK124" s="484">
        <v>486.86</v>
      </c>
      <c r="MLL124" s="485">
        <v>456.41</v>
      </c>
      <c r="MLM124" s="480" t="s">
        <v>181</v>
      </c>
      <c r="MLN124" s="481" t="s">
        <v>2082</v>
      </c>
      <c r="MLO124" s="481" t="s">
        <v>2083</v>
      </c>
      <c r="MLP124" s="480" t="s">
        <v>2084</v>
      </c>
      <c r="MLQ124" s="482" t="s">
        <v>27</v>
      </c>
      <c r="MLR124" s="483">
        <v>28.15</v>
      </c>
      <c r="MLS124" s="484">
        <v>486.86</v>
      </c>
      <c r="MLT124" s="485">
        <v>456.41</v>
      </c>
      <c r="MLU124" s="480" t="s">
        <v>181</v>
      </c>
      <c r="MLV124" s="481" t="s">
        <v>2082</v>
      </c>
      <c r="MLW124" s="481" t="s">
        <v>2083</v>
      </c>
      <c r="MLX124" s="480" t="s">
        <v>2084</v>
      </c>
      <c r="MLY124" s="482" t="s">
        <v>27</v>
      </c>
      <c r="MLZ124" s="483">
        <v>28.15</v>
      </c>
      <c r="MMA124" s="484">
        <v>486.86</v>
      </c>
      <c r="MMB124" s="485">
        <v>456.41</v>
      </c>
      <c r="MMC124" s="480" t="s">
        <v>181</v>
      </c>
      <c r="MMD124" s="481" t="s">
        <v>2082</v>
      </c>
      <c r="MME124" s="481" t="s">
        <v>2083</v>
      </c>
      <c r="MMF124" s="480" t="s">
        <v>2084</v>
      </c>
      <c r="MMG124" s="482" t="s">
        <v>27</v>
      </c>
      <c r="MMH124" s="483">
        <v>28.15</v>
      </c>
      <c r="MMI124" s="484">
        <v>486.86</v>
      </c>
      <c r="MMJ124" s="485">
        <v>456.41</v>
      </c>
      <c r="MMK124" s="480" t="s">
        <v>181</v>
      </c>
      <c r="MML124" s="481" t="s">
        <v>2082</v>
      </c>
      <c r="MMM124" s="481" t="s">
        <v>2083</v>
      </c>
      <c r="MMN124" s="480" t="s">
        <v>2084</v>
      </c>
      <c r="MMO124" s="482" t="s">
        <v>27</v>
      </c>
      <c r="MMP124" s="483">
        <v>28.15</v>
      </c>
      <c r="MMQ124" s="484">
        <v>486.86</v>
      </c>
      <c r="MMR124" s="485">
        <v>456.41</v>
      </c>
      <c r="MMS124" s="480" t="s">
        <v>181</v>
      </c>
      <c r="MMT124" s="481" t="s">
        <v>2082</v>
      </c>
      <c r="MMU124" s="481" t="s">
        <v>2083</v>
      </c>
      <c r="MMV124" s="480" t="s">
        <v>2084</v>
      </c>
      <c r="MMW124" s="482" t="s">
        <v>27</v>
      </c>
      <c r="MMX124" s="483">
        <v>28.15</v>
      </c>
      <c r="MMY124" s="484">
        <v>486.86</v>
      </c>
      <c r="MMZ124" s="485">
        <v>456.41</v>
      </c>
      <c r="MNA124" s="480" t="s">
        <v>181</v>
      </c>
      <c r="MNB124" s="481" t="s">
        <v>2082</v>
      </c>
      <c r="MNC124" s="481" t="s">
        <v>2083</v>
      </c>
      <c r="MND124" s="480" t="s">
        <v>2084</v>
      </c>
      <c r="MNE124" s="482" t="s">
        <v>27</v>
      </c>
      <c r="MNF124" s="483">
        <v>28.15</v>
      </c>
      <c r="MNG124" s="484">
        <v>486.86</v>
      </c>
      <c r="MNH124" s="485">
        <v>456.41</v>
      </c>
      <c r="MNI124" s="480" t="s">
        <v>181</v>
      </c>
      <c r="MNJ124" s="481" t="s">
        <v>2082</v>
      </c>
      <c r="MNK124" s="481" t="s">
        <v>2083</v>
      </c>
      <c r="MNL124" s="480" t="s">
        <v>2084</v>
      </c>
      <c r="MNM124" s="482" t="s">
        <v>27</v>
      </c>
      <c r="MNN124" s="483">
        <v>28.15</v>
      </c>
      <c r="MNO124" s="484">
        <v>486.86</v>
      </c>
      <c r="MNP124" s="485">
        <v>456.41</v>
      </c>
      <c r="MNQ124" s="480" t="s">
        <v>181</v>
      </c>
      <c r="MNR124" s="481" t="s">
        <v>2082</v>
      </c>
      <c r="MNS124" s="481" t="s">
        <v>2083</v>
      </c>
      <c r="MNT124" s="480" t="s">
        <v>2084</v>
      </c>
      <c r="MNU124" s="482" t="s">
        <v>27</v>
      </c>
      <c r="MNV124" s="483">
        <v>28.15</v>
      </c>
      <c r="MNW124" s="484">
        <v>486.86</v>
      </c>
      <c r="MNX124" s="485">
        <v>456.41</v>
      </c>
      <c r="MNY124" s="480" t="s">
        <v>181</v>
      </c>
      <c r="MNZ124" s="481" t="s">
        <v>2082</v>
      </c>
      <c r="MOA124" s="481" t="s">
        <v>2083</v>
      </c>
      <c r="MOB124" s="480" t="s">
        <v>2084</v>
      </c>
      <c r="MOC124" s="482" t="s">
        <v>27</v>
      </c>
      <c r="MOD124" s="483">
        <v>28.15</v>
      </c>
      <c r="MOE124" s="484">
        <v>486.86</v>
      </c>
      <c r="MOF124" s="485">
        <v>456.41</v>
      </c>
      <c r="MOG124" s="480" t="s">
        <v>181</v>
      </c>
      <c r="MOH124" s="481" t="s">
        <v>2082</v>
      </c>
      <c r="MOI124" s="481" t="s">
        <v>2083</v>
      </c>
      <c r="MOJ124" s="480" t="s">
        <v>2084</v>
      </c>
      <c r="MOK124" s="482" t="s">
        <v>27</v>
      </c>
      <c r="MOL124" s="483">
        <v>28.15</v>
      </c>
      <c r="MOM124" s="484">
        <v>486.86</v>
      </c>
      <c r="MON124" s="485">
        <v>456.41</v>
      </c>
      <c r="MOO124" s="480" t="s">
        <v>181</v>
      </c>
      <c r="MOP124" s="481" t="s">
        <v>2082</v>
      </c>
      <c r="MOQ124" s="481" t="s">
        <v>2083</v>
      </c>
      <c r="MOR124" s="480" t="s">
        <v>2084</v>
      </c>
      <c r="MOS124" s="482" t="s">
        <v>27</v>
      </c>
      <c r="MOT124" s="483">
        <v>28.15</v>
      </c>
      <c r="MOU124" s="484">
        <v>486.86</v>
      </c>
      <c r="MOV124" s="485">
        <v>456.41</v>
      </c>
      <c r="MOW124" s="480" t="s">
        <v>181</v>
      </c>
      <c r="MOX124" s="481" t="s">
        <v>2082</v>
      </c>
      <c r="MOY124" s="481" t="s">
        <v>2083</v>
      </c>
      <c r="MOZ124" s="480" t="s">
        <v>2084</v>
      </c>
      <c r="MPA124" s="482" t="s">
        <v>27</v>
      </c>
      <c r="MPB124" s="483">
        <v>28.15</v>
      </c>
      <c r="MPC124" s="484">
        <v>486.86</v>
      </c>
      <c r="MPD124" s="485">
        <v>456.41</v>
      </c>
      <c r="MPE124" s="480" t="s">
        <v>181</v>
      </c>
      <c r="MPF124" s="481" t="s">
        <v>2082</v>
      </c>
      <c r="MPG124" s="481" t="s">
        <v>2083</v>
      </c>
      <c r="MPH124" s="480" t="s">
        <v>2084</v>
      </c>
      <c r="MPI124" s="482" t="s">
        <v>27</v>
      </c>
      <c r="MPJ124" s="483">
        <v>28.15</v>
      </c>
      <c r="MPK124" s="484">
        <v>486.86</v>
      </c>
      <c r="MPL124" s="485">
        <v>456.41</v>
      </c>
      <c r="MPM124" s="480" t="s">
        <v>181</v>
      </c>
      <c r="MPN124" s="481" t="s">
        <v>2082</v>
      </c>
      <c r="MPO124" s="481" t="s">
        <v>2083</v>
      </c>
      <c r="MPP124" s="480" t="s">
        <v>2084</v>
      </c>
      <c r="MPQ124" s="482" t="s">
        <v>27</v>
      </c>
      <c r="MPR124" s="483">
        <v>28.15</v>
      </c>
      <c r="MPS124" s="484">
        <v>486.86</v>
      </c>
      <c r="MPT124" s="485">
        <v>456.41</v>
      </c>
      <c r="MPU124" s="480" t="s">
        <v>181</v>
      </c>
      <c r="MPV124" s="481" t="s">
        <v>2082</v>
      </c>
      <c r="MPW124" s="481" t="s">
        <v>2083</v>
      </c>
      <c r="MPX124" s="480" t="s">
        <v>2084</v>
      </c>
      <c r="MPY124" s="482" t="s">
        <v>27</v>
      </c>
      <c r="MPZ124" s="483">
        <v>28.15</v>
      </c>
      <c r="MQA124" s="484">
        <v>486.86</v>
      </c>
      <c r="MQB124" s="485">
        <v>456.41</v>
      </c>
      <c r="MQC124" s="480" t="s">
        <v>181</v>
      </c>
      <c r="MQD124" s="481" t="s">
        <v>2082</v>
      </c>
      <c r="MQE124" s="481" t="s">
        <v>2083</v>
      </c>
      <c r="MQF124" s="480" t="s">
        <v>2084</v>
      </c>
      <c r="MQG124" s="482" t="s">
        <v>27</v>
      </c>
      <c r="MQH124" s="483">
        <v>28.15</v>
      </c>
      <c r="MQI124" s="484">
        <v>486.86</v>
      </c>
      <c r="MQJ124" s="485">
        <v>456.41</v>
      </c>
      <c r="MQK124" s="480" t="s">
        <v>181</v>
      </c>
      <c r="MQL124" s="481" t="s">
        <v>2082</v>
      </c>
      <c r="MQM124" s="481" t="s">
        <v>2083</v>
      </c>
      <c r="MQN124" s="480" t="s">
        <v>2084</v>
      </c>
      <c r="MQO124" s="482" t="s">
        <v>27</v>
      </c>
      <c r="MQP124" s="483">
        <v>28.15</v>
      </c>
      <c r="MQQ124" s="484">
        <v>486.86</v>
      </c>
      <c r="MQR124" s="485">
        <v>456.41</v>
      </c>
      <c r="MQS124" s="480" t="s">
        <v>181</v>
      </c>
      <c r="MQT124" s="481" t="s">
        <v>2082</v>
      </c>
      <c r="MQU124" s="481" t="s">
        <v>2083</v>
      </c>
      <c r="MQV124" s="480" t="s">
        <v>2084</v>
      </c>
      <c r="MQW124" s="482" t="s">
        <v>27</v>
      </c>
      <c r="MQX124" s="483">
        <v>28.15</v>
      </c>
      <c r="MQY124" s="484">
        <v>486.86</v>
      </c>
      <c r="MQZ124" s="485">
        <v>456.41</v>
      </c>
      <c r="MRA124" s="480" t="s">
        <v>181</v>
      </c>
      <c r="MRB124" s="481" t="s">
        <v>2082</v>
      </c>
      <c r="MRC124" s="481" t="s">
        <v>2083</v>
      </c>
      <c r="MRD124" s="480" t="s">
        <v>2084</v>
      </c>
      <c r="MRE124" s="482" t="s">
        <v>27</v>
      </c>
      <c r="MRF124" s="483">
        <v>28.15</v>
      </c>
      <c r="MRG124" s="484">
        <v>486.86</v>
      </c>
      <c r="MRH124" s="485">
        <v>456.41</v>
      </c>
      <c r="MRI124" s="480" t="s">
        <v>181</v>
      </c>
      <c r="MRJ124" s="481" t="s">
        <v>2082</v>
      </c>
      <c r="MRK124" s="481" t="s">
        <v>2083</v>
      </c>
      <c r="MRL124" s="480" t="s">
        <v>2084</v>
      </c>
      <c r="MRM124" s="482" t="s">
        <v>27</v>
      </c>
      <c r="MRN124" s="483">
        <v>28.15</v>
      </c>
      <c r="MRO124" s="484">
        <v>486.86</v>
      </c>
      <c r="MRP124" s="485">
        <v>456.41</v>
      </c>
      <c r="MRQ124" s="480" t="s">
        <v>181</v>
      </c>
      <c r="MRR124" s="481" t="s">
        <v>2082</v>
      </c>
      <c r="MRS124" s="481" t="s">
        <v>2083</v>
      </c>
      <c r="MRT124" s="480" t="s">
        <v>2084</v>
      </c>
      <c r="MRU124" s="482" t="s">
        <v>27</v>
      </c>
      <c r="MRV124" s="483">
        <v>28.15</v>
      </c>
      <c r="MRW124" s="484">
        <v>486.86</v>
      </c>
      <c r="MRX124" s="485">
        <v>456.41</v>
      </c>
      <c r="MRY124" s="480" t="s">
        <v>181</v>
      </c>
      <c r="MRZ124" s="481" t="s">
        <v>2082</v>
      </c>
      <c r="MSA124" s="481" t="s">
        <v>2083</v>
      </c>
      <c r="MSB124" s="480" t="s">
        <v>2084</v>
      </c>
      <c r="MSC124" s="482" t="s">
        <v>27</v>
      </c>
      <c r="MSD124" s="483">
        <v>28.15</v>
      </c>
      <c r="MSE124" s="484">
        <v>486.86</v>
      </c>
      <c r="MSF124" s="485">
        <v>456.41</v>
      </c>
      <c r="MSG124" s="480" t="s">
        <v>181</v>
      </c>
      <c r="MSH124" s="481" t="s">
        <v>2082</v>
      </c>
      <c r="MSI124" s="481" t="s">
        <v>2083</v>
      </c>
      <c r="MSJ124" s="480" t="s">
        <v>2084</v>
      </c>
      <c r="MSK124" s="482" t="s">
        <v>27</v>
      </c>
      <c r="MSL124" s="483">
        <v>28.15</v>
      </c>
      <c r="MSM124" s="484">
        <v>486.86</v>
      </c>
      <c r="MSN124" s="485">
        <v>456.41</v>
      </c>
      <c r="MSO124" s="480" t="s">
        <v>181</v>
      </c>
      <c r="MSP124" s="481" t="s">
        <v>2082</v>
      </c>
      <c r="MSQ124" s="481" t="s">
        <v>2083</v>
      </c>
      <c r="MSR124" s="480" t="s">
        <v>2084</v>
      </c>
      <c r="MSS124" s="482" t="s">
        <v>27</v>
      </c>
      <c r="MST124" s="483">
        <v>28.15</v>
      </c>
      <c r="MSU124" s="484">
        <v>486.86</v>
      </c>
      <c r="MSV124" s="485">
        <v>456.41</v>
      </c>
      <c r="MSW124" s="480" t="s">
        <v>181</v>
      </c>
      <c r="MSX124" s="481" t="s">
        <v>2082</v>
      </c>
      <c r="MSY124" s="481" t="s">
        <v>2083</v>
      </c>
      <c r="MSZ124" s="480" t="s">
        <v>2084</v>
      </c>
      <c r="MTA124" s="482" t="s">
        <v>27</v>
      </c>
      <c r="MTB124" s="483">
        <v>28.15</v>
      </c>
      <c r="MTC124" s="484">
        <v>486.86</v>
      </c>
      <c r="MTD124" s="485">
        <v>456.41</v>
      </c>
      <c r="MTE124" s="480" t="s">
        <v>181</v>
      </c>
      <c r="MTF124" s="481" t="s">
        <v>2082</v>
      </c>
      <c r="MTG124" s="481" t="s">
        <v>2083</v>
      </c>
      <c r="MTH124" s="480" t="s">
        <v>2084</v>
      </c>
      <c r="MTI124" s="482" t="s">
        <v>27</v>
      </c>
      <c r="MTJ124" s="483">
        <v>28.15</v>
      </c>
      <c r="MTK124" s="484">
        <v>486.86</v>
      </c>
      <c r="MTL124" s="485">
        <v>456.41</v>
      </c>
      <c r="MTM124" s="480" t="s">
        <v>181</v>
      </c>
      <c r="MTN124" s="481" t="s">
        <v>2082</v>
      </c>
      <c r="MTO124" s="481" t="s">
        <v>2083</v>
      </c>
      <c r="MTP124" s="480" t="s">
        <v>2084</v>
      </c>
      <c r="MTQ124" s="482" t="s">
        <v>27</v>
      </c>
      <c r="MTR124" s="483">
        <v>28.15</v>
      </c>
      <c r="MTS124" s="484">
        <v>486.86</v>
      </c>
      <c r="MTT124" s="485">
        <v>456.41</v>
      </c>
      <c r="MTU124" s="480" t="s">
        <v>181</v>
      </c>
      <c r="MTV124" s="481" t="s">
        <v>2082</v>
      </c>
      <c r="MTW124" s="481" t="s">
        <v>2083</v>
      </c>
      <c r="MTX124" s="480" t="s">
        <v>2084</v>
      </c>
      <c r="MTY124" s="482" t="s">
        <v>27</v>
      </c>
      <c r="MTZ124" s="483">
        <v>28.15</v>
      </c>
      <c r="MUA124" s="484">
        <v>486.86</v>
      </c>
      <c r="MUB124" s="485">
        <v>456.41</v>
      </c>
      <c r="MUC124" s="480" t="s">
        <v>181</v>
      </c>
      <c r="MUD124" s="481" t="s">
        <v>2082</v>
      </c>
      <c r="MUE124" s="481" t="s">
        <v>2083</v>
      </c>
      <c r="MUF124" s="480" t="s">
        <v>2084</v>
      </c>
      <c r="MUG124" s="482" t="s">
        <v>27</v>
      </c>
      <c r="MUH124" s="483">
        <v>28.15</v>
      </c>
      <c r="MUI124" s="484">
        <v>486.86</v>
      </c>
      <c r="MUJ124" s="485">
        <v>456.41</v>
      </c>
      <c r="MUK124" s="480" t="s">
        <v>181</v>
      </c>
      <c r="MUL124" s="481" t="s">
        <v>2082</v>
      </c>
      <c r="MUM124" s="481" t="s">
        <v>2083</v>
      </c>
      <c r="MUN124" s="480" t="s">
        <v>2084</v>
      </c>
      <c r="MUO124" s="482" t="s">
        <v>27</v>
      </c>
      <c r="MUP124" s="483">
        <v>28.15</v>
      </c>
      <c r="MUQ124" s="484">
        <v>486.86</v>
      </c>
      <c r="MUR124" s="485">
        <v>456.41</v>
      </c>
      <c r="MUS124" s="480" t="s">
        <v>181</v>
      </c>
      <c r="MUT124" s="481" t="s">
        <v>2082</v>
      </c>
      <c r="MUU124" s="481" t="s">
        <v>2083</v>
      </c>
      <c r="MUV124" s="480" t="s">
        <v>2084</v>
      </c>
      <c r="MUW124" s="482" t="s">
        <v>27</v>
      </c>
      <c r="MUX124" s="483">
        <v>28.15</v>
      </c>
      <c r="MUY124" s="484">
        <v>486.86</v>
      </c>
      <c r="MUZ124" s="485">
        <v>456.41</v>
      </c>
      <c r="MVA124" s="480" t="s">
        <v>181</v>
      </c>
      <c r="MVB124" s="481" t="s">
        <v>2082</v>
      </c>
      <c r="MVC124" s="481" t="s">
        <v>2083</v>
      </c>
      <c r="MVD124" s="480" t="s">
        <v>2084</v>
      </c>
      <c r="MVE124" s="482" t="s">
        <v>27</v>
      </c>
      <c r="MVF124" s="483">
        <v>28.15</v>
      </c>
      <c r="MVG124" s="484">
        <v>486.86</v>
      </c>
      <c r="MVH124" s="485">
        <v>456.41</v>
      </c>
      <c r="MVI124" s="480" t="s">
        <v>181</v>
      </c>
      <c r="MVJ124" s="481" t="s">
        <v>2082</v>
      </c>
      <c r="MVK124" s="481" t="s">
        <v>2083</v>
      </c>
      <c r="MVL124" s="480" t="s">
        <v>2084</v>
      </c>
      <c r="MVM124" s="482" t="s">
        <v>27</v>
      </c>
      <c r="MVN124" s="483">
        <v>28.15</v>
      </c>
      <c r="MVO124" s="484">
        <v>486.86</v>
      </c>
      <c r="MVP124" s="485">
        <v>456.41</v>
      </c>
      <c r="MVQ124" s="480" t="s">
        <v>181</v>
      </c>
      <c r="MVR124" s="481" t="s">
        <v>2082</v>
      </c>
      <c r="MVS124" s="481" t="s">
        <v>2083</v>
      </c>
      <c r="MVT124" s="480" t="s">
        <v>2084</v>
      </c>
      <c r="MVU124" s="482" t="s">
        <v>27</v>
      </c>
      <c r="MVV124" s="483">
        <v>28.15</v>
      </c>
      <c r="MVW124" s="484">
        <v>486.86</v>
      </c>
      <c r="MVX124" s="485">
        <v>456.41</v>
      </c>
      <c r="MVY124" s="480" t="s">
        <v>181</v>
      </c>
      <c r="MVZ124" s="481" t="s">
        <v>2082</v>
      </c>
      <c r="MWA124" s="481" t="s">
        <v>2083</v>
      </c>
      <c r="MWB124" s="480" t="s">
        <v>2084</v>
      </c>
      <c r="MWC124" s="482" t="s">
        <v>27</v>
      </c>
      <c r="MWD124" s="483">
        <v>28.15</v>
      </c>
      <c r="MWE124" s="484">
        <v>486.86</v>
      </c>
      <c r="MWF124" s="485">
        <v>456.41</v>
      </c>
      <c r="MWG124" s="480" t="s">
        <v>181</v>
      </c>
      <c r="MWH124" s="481" t="s">
        <v>2082</v>
      </c>
      <c r="MWI124" s="481" t="s">
        <v>2083</v>
      </c>
      <c r="MWJ124" s="480" t="s">
        <v>2084</v>
      </c>
      <c r="MWK124" s="482" t="s">
        <v>27</v>
      </c>
      <c r="MWL124" s="483">
        <v>28.15</v>
      </c>
      <c r="MWM124" s="484">
        <v>486.86</v>
      </c>
      <c r="MWN124" s="485">
        <v>456.41</v>
      </c>
      <c r="MWO124" s="480" t="s">
        <v>181</v>
      </c>
      <c r="MWP124" s="481" t="s">
        <v>2082</v>
      </c>
      <c r="MWQ124" s="481" t="s">
        <v>2083</v>
      </c>
      <c r="MWR124" s="480" t="s">
        <v>2084</v>
      </c>
      <c r="MWS124" s="482" t="s">
        <v>27</v>
      </c>
      <c r="MWT124" s="483">
        <v>28.15</v>
      </c>
      <c r="MWU124" s="484">
        <v>486.86</v>
      </c>
      <c r="MWV124" s="485">
        <v>456.41</v>
      </c>
      <c r="MWW124" s="480" t="s">
        <v>181</v>
      </c>
      <c r="MWX124" s="481" t="s">
        <v>2082</v>
      </c>
      <c r="MWY124" s="481" t="s">
        <v>2083</v>
      </c>
      <c r="MWZ124" s="480" t="s">
        <v>2084</v>
      </c>
      <c r="MXA124" s="482" t="s">
        <v>27</v>
      </c>
      <c r="MXB124" s="483">
        <v>28.15</v>
      </c>
      <c r="MXC124" s="484">
        <v>486.86</v>
      </c>
      <c r="MXD124" s="485">
        <v>456.41</v>
      </c>
      <c r="MXE124" s="480" t="s">
        <v>181</v>
      </c>
      <c r="MXF124" s="481" t="s">
        <v>2082</v>
      </c>
      <c r="MXG124" s="481" t="s">
        <v>2083</v>
      </c>
      <c r="MXH124" s="480" t="s">
        <v>2084</v>
      </c>
      <c r="MXI124" s="482" t="s">
        <v>27</v>
      </c>
      <c r="MXJ124" s="483">
        <v>28.15</v>
      </c>
      <c r="MXK124" s="484">
        <v>486.86</v>
      </c>
      <c r="MXL124" s="485">
        <v>456.41</v>
      </c>
      <c r="MXM124" s="480" t="s">
        <v>181</v>
      </c>
      <c r="MXN124" s="481" t="s">
        <v>2082</v>
      </c>
      <c r="MXO124" s="481" t="s">
        <v>2083</v>
      </c>
      <c r="MXP124" s="480" t="s">
        <v>2084</v>
      </c>
      <c r="MXQ124" s="482" t="s">
        <v>27</v>
      </c>
      <c r="MXR124" s="483">
        <v>28.15</v>
      </c>
      <c r="MXS124" s="484">
        <v>486.86</v>
      </c>
      <c r="MXT124" s="485">
        <v>456.41</v>
      </c>
      <c r="MXU124" s="480" t="s">
        <v>181</v>
      </c>
      <c r="MXV124" s="481" t="s">
        <v>2082</v>
      </c>
      <c r="MXW124" s="481" t="s">
        <v>2083</v>
      </c>
      <c r="MXX124" s="480" t="s">
        <v>2084</v>
      </c>
      <c r="MXY124" s="482" t="s">
        <v>27</v>
      </c>
      <c r="MXZ124" s="483">
        <v>28.15</v>
      </c>
      <c r="MYA124" s="484">
        <v>486.86</v>
      </c>
      <c r="MYB124" s="485">
        <v>456.41</v>
      </c>
      <c r="MYC124" s="480" t="s">
        <v>181</v>
      </c>
      <c r="MYD124" s="481" t="s">
        <v>2082</v>
      </c>
      <c r="MYE124" s="481" t="s">
        <v>2083</v>
      </c>
      <c r="MYF124" s="480" t="s">
        <v>2084</v>
      </c>
      <c r="MYG124" s="482" t="s">
        <v>27</v>
      </c>
      <c r="MYH124" s="483">
        <v>28.15</v>
      </c>
      <c r="MYI124" s="484">
        <v>486.86</v>
      </c>
      <c r="MYJ124" s="485">
        <v>456.41</v>
      </c>
      <c r="MYK124" s="480" t="s">
        <v>181</v>
      </c>
      <c r="MYL124" s="481" t="s">
        <v>2082</v>
      </c>
      <c r="MYM124" s="481" t="s">
        <v>2083</v>
      </c>
      <c r="MYN124" s="480" t="s">
        <v>2084</v>
      </c>
      <c r="MYO124" s="482" t="s">
        <v>27</v>
      </c>
      <c r="MYP124" s="483">
        <v>28.15</v>
      </c>
      <c r="MYQ124" s="484">
        <v>486.86</v>
      </c>
      <c r="MYR124" s="485">
        <v>456.41</v>
      </c>
      <c r="MYS124" s="480" t="s">
        <v>181</v>
      </c>
      <c r="MYT124" s="481" t="s">
        <v>2082</v>
      </c>
      <c r="MYU124" s="481" t="s">
        <v>2083</v>
      </c>
      <c r="MYV124" s="480" t="s">
        <v>2084</v>
      </c>
      <c r="MYW124" s="482" t="s">
        <v>27</v>
      </c>
      <c r="MYX124" s="483">
        <v>28.15</v>
      </c>
      <c r="MYY124" s="484">
        <v>486.86</v>
      </c>
      <c r="MYZ124" s="485">
        <v>456.41</v>
      </c>
      <c r="MZA124" s="480" t="s">
        <v>181</v>
      </c>
      <c r="MZB124" s="481" t="s">
        <v>2082</v>
      </c>
      <c r="MZC124" s="481" t="s">
        <v>2083</v>
      </c>
      <c r="MZD124" s="480" t="s">
        <v>2084</v>
      </c>
      <c r="MZE124" s="482" t="s">
        <v>27</v>
      </c>
      <c r="MZF124" s="483">
        <v>28.15</v>
      </c>
      <c r="MZG124" s="484">
        <v>486.86</v>
      </c>
      <c r="MZH124" s="485">
        <v>456.41</v>
      </c>
      <c r="MZI124" s="480" t="s">
        <v>181</v>
      </c>
      <c r="MZJ124" s="481" t="s">
        <v>2082</v>
      </c>
      <c r="MZK124" s="481" t="s">
        <v>2083</v>
      </c>
      <c r="MZL124" s="480" t="s">
        <v>2084</v>
      </c>
      <c r="MZM124" s="482" t="s">
        <v>27</v>
      </c>
      <c r="MZN124" s="483">
        <v>28.15</v>
      </c>
      <c r="MZO124" s="484">
        <v>486.86</v>
      </c>
      <c r="MZP124" s="485">
        <v>456.41</v>
      </c>
      <c r="MZQ124" s="480" t="s">
        <v>181</v>
      </c>
      <c r="MZR124" s="481" t="s">
        <v>2082</v>
      </c>
      <c r="MZS124" s="481" t="s">
        <v>2083</v>
      </c>
      <c r="MZT124" s="480" t="s">
        <v>2084</v>
      </c>
      <c r="MZU124" s="482" t="s">
        <v>27</v>
      </c>
      <c r="MZV124" s="483">
        <v>28.15</v>
      </c>
      <c r="MZW124" s="484">
        <v>486.86</v>
      </c>
      <c r="MZX124" s="485">
        <v>456.41</v>
      </c>
      <c r="MZY124" s="480" t="s">
        <v>181</v>
      </c>
      <c r="MZZ124" s="481" t="s">
        <v>2082</v>
      </c>
      <c r="NAA124" s="481" t="s">
        <v>2083</v>
      </c>
      <c r="NAB124" s="480" t="s">
        <v>2084</v>
      </c>
      <c r="NAC124" s="482" t="s">
        <v>27</v>
      </c>
      <c r="NAD124" s="483">
        <v>28.15</v>
      </c>
      <c r="NAE124" s="484">
        <v>486.86</v>
      </c>
      <c r="NAF124" s="485">
        <v>456.41</v>
      </c>
      <c r="NAG124" s="480" t="s">
        <v>181</v>
      </c>
      <c r="NAH124" s="481" t="s">
        <v>2082</v>
      </c>
      <c r="NAI124" s="481" t="s">
        <v>2083</v>
      </c>
      <c r="NAJ124" s="480" t="s">
        <v>2084</v>
      </c>
      <c r="NAK124" s="482" t="s">
        <v>27</v>
      </c>
      <c r="NAL124" s="483">
        <v>28.15</v>
      </c>
      <c r="NAM124" s="484">
        <v>486.86</v>
      </c>
      <c r="NAN124" s="485">
        <v>456.41</v>
      </c>
      <c r="NAO124" s="480" t="s">
        <v>181</v>
      </c>
      <c r="NAP124" s="481" t="s">
        <v>2082</v>
      </c>
      <c r="NAQ124" s="481" t="s">
        <v>2083</v>
      </c>
      <c r="NAR124" s="480" t="s">
        <v>2084</v>
      </c>
      <c r="NAS124" s="482" t="s">
        <v>27</v>
      </c>
      <c r="NAT124" s="483">
        <v>28.15</v>
      </c>
      <c r="NAU124" s="484">
        <v>486.86</v>
      </c>
      <c r="NAV124" s="485">
        <v>456.41</v>
      </c>
      <c r="NAW124" s="480" t="s">
        <v>181</v>
      </c>
      <c r="NAX124" s="481" t="s">
        <v>2082</v>
      </c>
      <c r="NAY124" s="481" t="s">
        <v>2083</v>
      </c>
      <c r="NAZ124" s="480" t="s">
        <v>2084</v>
      </c>
      <c r="NBA124" s="482" t="s">
        <v>27</v>
      </c>
      <c r="NBB124" s="483">
        <v>28.15</v>
      </c>
      <c r="NBC124" s="484">
        <v>486.86</v>
      </c>
      <c r="NBD124" s="485">
        <v>456.41</v>
      </c>
      <c r="NBE124" s="480" t="s">
        <v>181</v>
      </c>
      <c r="NBF124" s="481" t="s">
        <v>2082</v>
      </c>
      <c r="NBG124" s="481" t="s">
        <v>2083</v>
      </c>
      <c r="NBH124" s="480" t="s">
        <v>2084</v>
      </c>
      <c r="NBI124" s="482" t="s">
        <v>27</v>
      </c>
      <c r="NBJ124" s="483">
        <v>28.15</v>
      </c>
      <c r="NBK124" s="484">
        <v>486.86</v>
      </c>
      <c r="NBL124" s="485">
        <v>456.41</v>
      </c>
      <c r="NBM124" s="480" t="s">
        <v>181</v>
      </c>
      <c r="NBN124" s="481" t="s">
        <v>2082</v>
      </c>
      <c r="NBO124" s="481" t="s">
        <v>2083</v>
      </c>
      <c r="NBP124" s="480" t="s">
        <v>2084</v>
      </c>
      <c r="NBQ124" s="482" t="s">
        <v>27</v>
      </c>
      <c r="NBR124" s="483">
        <v>28.15</v>
      </c>
      <c r="NBS124" s="484">
        <v>486.86</v>
      </c>
      <c r="NBT124" s="485">
        <v>456.41</v>
      </c>
      <c r="NBU124" s="480" t="s">
        <v>181</v>
      </c>
      <c r="NBV124" s="481" t="s">
        <v>2082</v>
      </c>
      <c r="NBW124" s="481" t="s">
        <v>2083</v>
      </c>
      <c r="NBX124" s="480" t="s">
        <v>2084</v>
      </c>
      <c r="NBY124" s="482" t="s">
        <v>27</v>
      </c>
      <c r="NBZ124" s="483">
        <v>28.15</v>
      </c>
      <c r="NCA124" s="484">
        <v>486.86</v>
      </c>
      <c r="NCB124" s="485">
        <v>456.41</v>
      </c>
      <c r="NCC124" s="480" t="s">
        <v>181</v>
      </c>
      <c r="NCD124" s="481" t="s">
        <v>2082</v>
      </c>
      <c r="NCE124" s="481" t="s">
        <v>2083</v>
      </c>
      <c r="NCF124" s="480" t="s">
        <v>2084</v>
      </c>
      <c r="NCG124" s="482" t="s">
        <v>27</v>
      </c>
      <c r="NCH124" s="483">
        <v>28.15</v>
      </c>
      <c r="NCI124" s="484">
        <v>486.86</v>
      </c>
      <c r="NCJ124" s="485">
        <v>456.41</v>
      </c>
      <c r="NCK124" s="480" t="s">
        <v>181</v>
      </c>
      <c r="NCL124" s="481" t="s">
        <v>2082</v>
      </c>
      <c r="NCM124" s="481" t="s">
        <v>2083</v>
      </c>
      <c r="NCN124" s="480" t="s">
        <v>2084</v>
      </c>
      <c r="NCO124" s="482" t="s">
        <v>27</v>
      </c>
      <c r="NCP124" s="483">
        <v>28.15</v>
      </c>
      <c r="NCQ124" s="484">
        <v>486.86</v>
      </c>
      <c r="NCR124" s="485">
        <v>456.41</v>
      </c>
      <c r="NCS124" s="480" t="s">
        <v>181</v>
      </c>
      <c r="NCT124" s="481" t="s">
        <v>2082</v>
      </c>
      <c r="NCU124" s="481" t="s">
        <v>2083</v>
      </c>
      <c r="NCV124" s="480" t="s">
        <v>2084</v>
      </c>
      <c r="NCW124" s="482" t="s">
        <v>27</v>
      </c>
      <c r="NCX124" s="483">
        <v>28.15</v>
      </c>
      <c r="NCY124" s="484">
        <v>486.86</v>
      </c>
      <c r="NCZ124" s="485">
        <v>456.41</v>
      </c>
      <c r="NDA124" s="480" t="s">
        <v>181</v>
      </c>
      <c r="NDB124" s="481" t="s">
        <v>2082</v>
      </c>
      <c r="NDC124" s="481" t="s">
        <v>2083</v>
      </c>
      <c r="NDD124" s="480" t="s">
        <v>2084</v>
      </c>
      <c r="NDE124" s="482" t="s">
        <v>27</v>
      </c>
      <c r="NDF124" s="483">
        <v>28.15</v>
      </c>
      <c r="NDG124" s="484">
        <v>486.86</v>
      </c>
      <c r="NDH124" s="485">
        <v>456.41</v>
      </c>
      <c r="NDI124" s="480" t="s">
        <v>181</v>
      </c>
      <c r="NDJ124" s="481" t="s">
        <v>2082</v>
      </c>
      <c r="NDK124" s="481" t="s">
        <v>2083</v>
      </c>
      <c r="NDL124" s="480" t="s">
        <v>2084</v>
      </c>
      <c r="NDM124" s="482" t="s">
        <v>27</v>
      </c>
      <c r="NDN124" s="483">
        <v>28.15</v>
      </c>
      <c r="NDO124" s="484">
        <v>486.86</v>
      </c>
      <c r="NDP124" s="485">
        <v>456.41</v>
      </c>
      <c r="NDQ124" s="480" t="s">
        <v>181</v>
      </c>
      <c r="NDR124" s="481" t="s">
        <v>2082</v>
      </c>
      <c r="NDS124" s="481" t="s">
        <v>2083</v>
      </c>
      <c r="NDT124" s="480" t="s">
        <v>2084</v>
      </c>
      <c r="NDU124" s="482" t="s">
        <v>27</v>
      </c>
      <c r="NDV124" s="483">
        <v>28.15</v>
      </c>
      <c r="NDW124" s="484">
        <v>486.86</v>
      </c>
      <c r="NDX124" s="485">
        <v>456.41</v>
      </c>
      <c r="NDY124" s="480" t="s">
        <v>181</v>
      </c>
      <c r="NDZ124" s="481" t="s">
        <v>2082</v>
      </c>
      <c r="NEA124" s="481" t="s">
        <v>2083</v>
      </c>
      <c r="NEB124" s="480" t="s">
        <v>2084</v>
      </c>
      <c r="NEC124" s="482" t="s">
        <v>27</v>
      </c>
      <c r="NED124" s="483">
        <v>28.15</v>
      </c>
      <c r="NEE124" s="484">
        <v>486.86</v>
      </c>
      <c r="NEF124" s="485">
        <v>456.41</v>
      </c>
      <c r="NEG124" s="480" t="s">
        <v>181</v>
      </c>
      <c r="NEH124" s="481" t="s">
        <v>2082</v>
      </c>
      <c r="NEI124" s="481" t="s">
        <v>2083</v>
      </c>
      <c r="NEJ124" s="480" t="s">
        <v>2084</v>
      </c>
      <c r="NEK124" s="482" t="s">
        <v>27</v>
      </c>
      <c r="NEL124" s="483">
        <v>28.15</v>
      </c>
      <c r="NEM124" s="484">
        <v>486.86</v>
      </c>
      <c r="NEN124" s="485">
        <v>456.41</v>
      </c>
      <c r="NEO124" s="480" t="s">
        <v>181</v>
      </c>
      <c r="NEP124" s="481" t="s">
        <v>2082</v>
      </c>
      <c r="NEQ124" s="481" t="s">
        <v>2083</v>
      </c>
      <c r="NER124" s="480" t="s">
        <v>2084</v>
      </c>
      <c r="NES124" s="482" t="s">
        <v>27</v>
      </c>
      <c r="NET124" s="483">
        <v>28.15</v>
      </c>
      <c r="NEU124" s="484">
        <v>486.86</v>
      </c>
      <c r="NEV124" s="485">
        <v>456.41</v>
      </c>
      <c r="NEW124" s="480" t="s">
        <v>181</v>
      </c>
      <c r="NEX124" s="481" t="s">
        <v>2082</v>
      </c>
      <c r="NEY124" s="481" t="s">
        <v>2083</v>
      </c>
      <c r="NEZ124" s="480" t="s">
        <v>2084</v>
      </c>
      <c r="NFA124" s="482" t="s">
        <v>27</v>
      </c>
      <c r="NFB124" s="483">
        <v>28.15</v>
      </c>
      <c r="NFC124" s="484">
        <v>486.86</v>
      </c>
      <c r="NFD124" s="485">
        <v>456.41</v>
      </c>
      <c r="NFE124" s="480" t="s">
        <v>181</v>
      </c>
      <c r="NFF124" s="481" t="s">
        <v>2082</v>
      </c>
      <c r="NFG124" s="481" t="s">
        <v>2083</v>
      </c>
      <c r="NFH124" s="480" t="s">
        <v>2084</v>
      </c>
      <c r="NFI124" s="482" t="s">
        <v>27</v>
      </c>
      <c r="NFJ124" s="483">
        <v>28.15</v>
      </c>
      <c r="NFK124" s="484">
        <v>486.86</v>
      </c>
      <c r="NFL124" s="485">
        <v>456.41</v>
      </c>
      <c r="NFM124" s="480" t="s">
        <v>181</v>
      </c>
      <c r="NFN124" s="481" t="s">
        <v>2082</v>
      </c>
      <c r="NFO124" s="481" t="s">
        <v>2083</v>
      </c>
      <c r="NFP124" s="480" t="s">
        <v>2084</v>
      </c>
      <c r="NFQ124" s="482" t="s">
        <v>27</v>
      </c>
      <c r="NFR124" s="483">
        <v>28.15</v>
      </c>
      <c r="NFS124" s="484">
        <v>486.86</v>
      </c>
      <c r="NFT124" s="485">
        <v>456.41</v>
      </c>
      <c r="NFU124" s="480" t="s">
        <v>181</v>
      </c>
      <c r="NFV124" s="481" t="s">
        <v>2082</v>
      </c>
      <c r="NFW124" s="481" t="s">
        <v>2083</v>
      </c>
      <c r="NFX124" s="480" t="s">
        <v>2084</v>
      </c>
      <c r="NFY124" s="482" t="s">
        <v>27</v>
      </c>
      <c r="NFZ124" s="483">
        <v>28.15</v>
      </c>
      <c r="NGA124" s="484">
        <v>486.86</v>
      </c>
      <c r="NGB124" s="485">
        <v>456.41</v>
      </c>
      <c r="NGC124" s="480" t="s">
        <v>181</v>
      </c>
      <c r="NGD124" s="481" t="s">
        <v>2082</v>
      </c>
      <c r="NGE124" s="481" t="s">
        <v>2083</v>
      </c>
      <c r="NGF124" s="480" t="s">
        <v>2084</v>
      </c>
      <c r="NGG124" s="482" t="s">
        <v>27</v>
      </c>
      <c r="NGH124" s="483">
        <v>28.15</v>
      </c>
      <c r="NGI124" s="484">
        <v>486.86</v>
      </c>
      <c r="NGJ124" s="485">
        <v>456.41</v>
      </c>
      <c r="NGK124" s="480" t="s">
        <v>181</v>
      </c>
      <c r="NGL124" s="481" t="s">
        <v>2082</v>
      </c>
      <c r="NGM124" s="481" t="s">
        <v>2083</v>
      </c>
      <c r="NGN124" s="480" t="s">
        <v>2084</v>
      </c>
      <c r="NGO124" s="482" t="s">
        <v>27</v>
      </c>
      <c r="NGP124" s="483">
        <v>28.15</v>
      </c>
      <c r="NGQ124" s="484">
        <v>486.86</v>
      </c>
      <c r="NGR124" s="485">
        <v>456.41</v>
      </c>
      <c r="NGS124" s="480" t="s">
        <v>181</v>
      </c>
      <c r="NGT124" s="481" t="s">
        <v>2082</v>
      </c>
      <c r="NGU124" s="481" t="s">
        <v>2083</v>
      </c>
      <c r="NGV124" s="480" t="s">
        <v>2084</v>
      </c>
      <c r="NGW124" s="482" t="s">
        <v>27</v>
      </c>
      <c r="NGX124" s="483">
        <v>28.15</v>
      </c>
      <c r="NGY124" s="484">
        <v>486.86</v>
      </c>
      <c r="NGZ124" s="485">
        <v>456.41</v>
      </c>
      <c r="NHA124" s="480" t="s">
        <v>181</v>
      </c>
      <c r="NHB124" s="481" t="s">
        <v>2082</v>
      </c>
      <c r="NHC124" s="481" t="s">
        <v>2083</v>
      </c>
      <c r="NHD124" s="480" t="s">
        <v>2084</v>
      </c>
      <c r="NHE124" s="482" t="s">
        <v>27</v>
      </c>
      <c r="NHF124" s="483">
        <v>28.15</v>
      </c>
      <c r="NHG124" s="484">
        <v>486.86</v>
      </c>
      <c r="NHH124" s="485">
        <v>456.41</v>
      </c>
      <c r="NHI124" s="480" t="s">
        <v>181</v>
      </c>
      <c r="NHJ124" s="481" t="s">
        <v>2082</v>
      </c>
      <c r="NHK124" s="481" t="s">
        <v>2083</v>
      </c>
      <c r="NHL124" s="480" t="s">
        <v>2084</v>
      </c>
      <c r="NHM124" s="482" t="s">
        <v>27</v>
      </c>
      <c r="NHN124" s="483">
        <v>28.15</v>
      </c>
      <c r="NHO124" s="484">
        <v>486.86</v>
      </c>
      <c r="NHP124" s="485">
        <v>456.41</v>
      </c>
      <c r="NHQ124" s="480" t="s">
        <v>181</v>
      </c>
      <c r="NHR124" s="481" t="s">
        <v>2082</v>
      </c>
      <c r="NHS124" s="481" t="s">
        <v>2083</v>
      </c>
      <c r="NHT124" s="480" t="s">
        <v>2084</v>
      </c>
      <c r="NHU124" s="482" t="s">
        <v>27</v>
      </c>
      <c r="NHV124" s="483">
        <v>28.15</v>
      </c>
      <c r="NHW124" s="484">
        <v>486.86</v>
      </c>
      <c r="NHX124" s="485">
        <v>456.41</v>
      </c>
      <c r="NHY124" s="480" t="s">
        <v>181</v>
      </c>
      <c r="NHZ124" s="481" t="s">
        <v>2082</v>
      </c>
      <c r="NIA124" s="481" t="s">
        <v>2083</v>
      </c>
      <c r="NIB124" s="480" t="s">
        <v>2084</v>
      </c>
      <c r="NIC124" s="482" t="s">
        <v>27</v>
      </c>
      <c r="NID124" s="483">
        <v>28.15</v>
      </c>
      <c r="NIE124" s="484">
        <v>486.86</v>
      </c>
      <c r="NIF124" s="485">
        <v>456.41</v>
      </c>
      <c r="NIG124" s="480" t="s">
        <v>181</v>
      </c>
      <c r="NIH124" s="481" t="s">
        <v>2082</v>
      </c>
      <c r="NII124" s="481" t="s">
        <v>2083</v>
      </c>
      <c r="NIJ124" s="480" t="s">
        <v>2084</v>
      </c>
      <c r="NIK124" s="482" t="s">
        <v>27</v>
      </c>
      <c r="NIL124" s="483">
        <v>28.15</v>
      </c>
      <c r="NIM124" s="484">
        <v>486.86</v>
      </c>
      <c r="NIN124" s="485">
        <v>456.41</v>
      </c>
      <c r="NIO124" s="480" t="s">
        <v>181</v>
      </c>
      <c r="NIP124" s="481" t="s">
        <v>2082</v>
      </c>
      <c r="NIQ124" s="481" t="s">
        <v>2083</v>
      </c>
      <c r="NIR124" s="480" t="s">
        <v>2084</v>
      </c>
      <c r="NIS124" s="482" t="s">
        <v>27</v>
      </c>
      <c r="NIT124" s="483">
        <v>28.15</v>
      </c>
      <c r="NIU124" s="484">
        <v>486.86</v>
      </c>
      <c r="NIV124" s="485">
        <v>456.41</v>
      </c>
      <c r="NIW124" s="480" t="s">
        <v>181</v>
      </c>
      <c r="NIX124" s="481" t="s">
        <v>2082</v>
      </c>
      <c r="NIY124" s="481" t="s">
        <v>2083</v>
      </c>
      <c r="NIZ124" s="480" t="s">
        <v>2084</v>
      </c>
      <c r="NJA124" s="482" t="s">
        <v>27</v>
      </c>
      <c r="NJB124" s="483">
        <v>28.15</v>
      </c>
      <c r="NJC124" s="484">
        <v>486.86</v>
      </c>
      <c r="NJD124" s="485">
        <v>456.41</v>
      </c>
      <c r="NJE124" s="480" t="s">
        <v>181</v>
      </c>
      <c r="NJF124" s="481" t="s">
        <v>2082</v>
      </c>
      <c r="NJG124" s="481" t="s">
        <v>2083</v>
      </c>
      <c r="NJH124" s="480" t="s">
        <v>2084</v>
      </c>
      <c r="NJI124" s="482" t="s">
        <v>27</v>
      </c>
      <c r="NJJ124" s="483">
        <v>28.15</v>
      </c>
      <c r="NJK124" s="484">
        <v>486.86</v>
      </c>
      <c r="NJL124" s="485">
        <v>456.41</v>
      </c>
      <c r="NJM124" s="480" t="s">
        <v>181</v>
      </c>
      <c r="NJN124" s="481" t="s">
        <v>2082</v>
      </c>
      <c r="NJO124" s="481" t="s">
        <v>2083</v>
      </c>
      <c r="NJP124" s="480" t="s">
        <v>2084</v>
      </c>
      <c r="NJQ124" s="482" t="s">
        <v>27</v>
      </c>
      <c r="NJR124" s="483">
        <v>28.15</v>
      </c>
      <c r="NJS124" s="484">
        <v>486.86</v>
      </c>
      <c r="NJT124" s="485">
        <v>456.41</v>
      </c>
      <c r="NJU124" s="480" t="s">
        <v>181</v>
      </c>
      <c r="NJV124" s="481" t="s">
        <v>2082</v>
      </c>
      <c r="NJW124" s="481" t="s">
        <v>2083</v>
      </c>
      <c r="NJX124" s="480" t="s">
        <v>2084</v>
      </c>
      <c r="NJY124" s="482" t="s">
        <v>27</v>
      </c>
      <c r="NJZ124" s="483">
        <v>28.15</v>
      </c>
      <c r="NKA124" s="484">
        <v>486.86</v>
      </c>
      <c r="NKB124" s="485">
        <v>456.41</v>
      </c>
      <c r="NKC124" s="480" t="s">
        <v>181</v>
      </c>
      <c r="NKD124" s="481" t="s">
        <v>2082</v>
      </c>
      <c r="NKE124" s="481" t="s">
        <v>2083</v>
      </c>
      <c r="NKF124" s="480" t="s">
        <v>2084</v>
      </c>
      <c r="NKG124" s="482" t="s">
        <v>27</v>
      </c>
      <c r="NKH124" s="483">
        <v>28.15</v>
      </c>
      <c r="NKI124" s="484">
        <v>486.86</v>
      </c>
      <c r="NKJ124" s="485">
        <v>456.41</v>
      </c>
      <c r="NKK124" s="480" t="s">
        <v>181</v>
      </c>
      <c r="NKL124" s="481" t="s">
        <v>2082</v>
      </c>
      <c r="NKM124" s="481" t="s">
        <v>2083</v>
      </c>
      <c r="NKN124" s="480" t="s">
        <v>2084</v>
      </c>
      <c r="NKO124" s="482" t="s">
        <v>27</v>
      </c>
      <c r="NKP124" s="483">
        <v>28.15</v>
      </c>
      <c r="NKQ124" s="484">
        <v>486.86</v>
      </c>
      <c r="NKR124" s="485">
        <v>456.41</v>
      </c>
      <c r="NKS124" s="480" t="s">
        <v>181</v>
      </c>
      <c r="NKT124" s="481" t="s">
        <v>2082</v>
      </c>
      <c r="NKU124" s="481" t="s">
        <v>2083</v>
      </c>
      <c r="NKV124" s="480" t="s">
        <v>2084</v>
      </c>
      <c r="NKW124" s="482" t="s">
        <v>27</v>
      </c>
      <c r="NKX124" s="483">
        <v>28.15</v>
      </c>
      <c r="NKY124" s="484">
        <v>486.86</v>
      </c>
      <c r="NKZ124" s="485">
        <v>456.41</v>
      </c>
      <c r="NLA124" s="480" t="s">
        <v>181</v>
      </c>
      <c r="NLB124" s="481" t="s">
        <v>2082</v>
      </c>
      <c r="NLC124" s="481" t="s">
        <v>2083</v>
      </c>
      <c r="NLD124" s="480" t="s">
        <v>2084</v>
      </c>
      <c r="NLE124" s="482" t="s">
        <v>27</v>
      </c>
      <c r="NLF124" s="483">
        <v>28.15</v>
      </c>
      <c r="NLG124" s="484">
        <v>486.86</v>
      </c>
      <c r="NLH124" s="485">
        <v>456.41</v>
      </c>
      <c r="NLI124" s="480" t="s">
        <v>181</v>
      </c>
      <c r="NLJ124" s="481" t="s">
        <v>2082</v>
      </c>
      <c r="NLK124" s="481" t="s">
        <v>2083</v>
      </c>
      <c r="NLL124" s="480" t="s">
        <v>2084</v>
      </c>
      <c r="NLM124" s="482" t="s">
        <v>27</v>
      </c>
      <c r="NLN124" s="483">
        <v>28.15</v>
      </c>
      <c r="NLO124" s="484">
        <v>486.86</v>
      </c>
      <c r="NLP124" s="485">
        <v>456.41</v>
      </c>
      <c r="NLQ124" s="480" t="s">
        <v>181</v>
      </c>
      <c r="NLR124" s="481" t="s">
        <v>2082</v>
      </c>
      <c r="NLS124" s="481" t="s">
        <v>2083</v>
      </c>
      <c r="NLT124" s="480" t="s">
        <v>2084</v>
      </c>
      <c r="NLU124" s="482" t="s">
        <v>27</v>
      </c>
      <c r="NLV124" s="483">
        <v>28.15</v>
      </c>
      <c r="NLW124" s="484">
        <v>486.86</v>
      </c>
      <c r="NLX124" s="485">
        <v>456.41</v>
      </c>
      <c r="NLY124" s="480" t="s">
        <v>181</v>
      </c>
      <c r="NLZ124" s="481" t="s">
        <v>2082</v>
      </c>
      <c r="NMA124" s="481" t="s">
        <v>2083</v>
      </c>
      <c r="NMB124" s="480" t="s">
        <v>2084</v>
      </c>
      <c r="NMC124" s="482" t="s">
        <v>27</v>
      </c>
      <c r="NMD124" s="483">
        <v>28.15</v>
      </c>
      <c r="NME124" s="484">
        <v>486.86</v>
      </c>
      <c r="NMF124" s="485">
        <v>456.41</v>
      </c>
      <c r="NMG124" s="480" t="s">
        <v>181</v>
      </c>
      <c r="NMH124" s="481" t="s">
        <v>2082</v>
      </c>
      <c r="NMI124" s="481" t="s">
        <v>2083</v>
      </c>
      <c r="NMJ124" s="480" t="s">
        <v>2084</v>
      </c>
      <c r="NMK124" s="482" t="s">
        <v>27</v>
      </c>
      <c r="NML124" s="483">
        <v>28.15</v>
      </c>
      <c r="NMM124" s="484">
        <v>486.86</v>
      </c>
      <c r="NMN124" s="485">
        <v>456.41</v>
      </c>
      <c r="NMO124" s="480" t="s">
        <v>181</v>
      </c>
      <c r="NMP124" s="481" t="s">
        <v>2082</v>
      </c>
      <c r="NMQ124" s="481" t="s">
        <v>2083</v>
      </c>
      <c r="NMR124" s="480" t="s">
        <v>2084</v>
      </c>
      <c r="NMS124" s="482" t="s">
        <v>27</v>
      </c>
      <c r="NMT124" s="483">
        <v>28.15</v>
      </c>
      <c r="NMU124" s="484">
        <v>486.86</v>
      </c>
      <c r="NMV124" s="485">
        <v>456.41</v>
      </c>
      <c r="NMW124" s="480" t="s">
        <v>181</v>
      </c>
      <c r="NMX124" s="481" t="s">
        <v>2082</v>
      </c>
      <c r="NMY124" s="481" t="s">
        <v>2083</v>
      </c>
      <c r="NMZ124" s="480" t="s">
        <v>2084</v>
      </c>
      <c r="NNA124" s="482" t="s">
        <v>27</v>
      </c>
      <c r="NNB124" s="483">
        <v>28.15</v>
      </c>
      <c r="NNC124" s="484">
        <v>486.86</v>
      </c>
      <c r="NND124" s="485">
        <v>456.41</v>
      </c>
      <c r="NNE124" s="480" t="s">
        <v>181</v>
      </c>
      <c r="NNF124" s="481" t="s">
        <v>2082</v>
      </c>
      <c r="NNG124" s="481" t="s">
        <v>2083</v>
      </c>
      <c r="NNH124" s="480" t="s">
        <v>2084</v>
      </c>
      <c r="NNI124" s="482" t="s">
        <v>27</v>
      </c>
      <c r="NNJ124" s="483">
        <v>28.15</v>
      </c>
      <c r="NNK124" s="484">
        <v>486.86</v>
      </c>
      <c r="NNL124" s="485">
        <v>456.41</v>
      </c>
      <c r="NNM124" s="480" t="s">
        <v>181</v>
      </c>
      <c r="NNN124" s="481" t="s">
        <v>2082</v>
      </c>
      <c r="NNO124" s="481" t="s">
        <v>2083</v>
      </c>
      <c r="NNP124" s="480" t="s">
        <v>2084</v>
      </c>
      <c r="NNQ124" s="482" t="s">
        <v>27</v>
      </c>
      <c r="NNR124" s="483">
        <v>28.15</v>
      </c>
      <c r="NNS124" s="484">
        <v>486.86</v>
      </c>
      <c r="NNT124" s="485">
        <v>456.41</v>
      </c>
      <c r="NNU124" s="480" t="s">
        <v>181</v>
      </c>
      <c r="NNV124" s="481" t="s">
        <v>2082</v>
      </c>
      <c r="NNW124" s="481" t="s">
        <v>2083</v>
      </c>
      <c r="NNX124" s="480" t="s">
        <v>2084</v>
      </c>
      <c r="NNY124" s="482" t="s">
        <v>27</v>
      </c>
      <c r="NNZ124" s="483">
        <v>28.15</v>
      </c>
      <c r="NOA124" s="484">
        <v>486.86</v>
      </c>
      <c r="NOB124" s="485">
        <v>456.41</v>
      </c>
      <c r="NOC124" s="480" t="s">
        <v>181</v>
      </c>
      <c r="NOD124" s="481" t="s">
        <v>2082</v>
      </c>
      <c r="NOE124" s="481" t="s">
        <v>2083</v>
      </c>
      <c r="NOF124" s="480" t="s">
        <v>2084</v>
      </c>
      <c r="NOG124" s="482" t="s">
        <v>27</v>
      </c>
      <c r="NOH124" s="483">
        <v>28.15</v>
      </c>
      <c r="NOI124" s="484">
        <v>486.86</v>
      </c>
      <c r="NOJ124" s="485">
        <v>456.41</v>
      </c>
      <c r="NOK124" s="480" t="s">
        <v>181</v>
      </c>
      <c r="NOL124" s="481" t="s">
        <v>2082</v>
      </c>
      <c r="NOM124" s="481" t="s">
        <v>2083</v>
      </c>
      <c r="NON124" s="480" t="s">
        <v>2084</v>
      </c>
      <c r="NOO124" s="482" t="s">
        <v>27</v>
      </c>
      <c r="NOP124" s="483">
        <v>28.15</v>
      </c>
      <c r="NOQ124" s="484">
        <v>486.86</v>
      </c>
      <c r="NOR124" s="485">
        <v>456.41</v>
      </c>
      <c r="NOS124" s="480" t="s">
        <v>181</v>
      </c>
      <c r="NOT124" s="481" t="s">
        <v>2082</v>
      </c>
      <c r="NOU124" s="481" t="s">
        <v>2083</v>
      </c>
      <c r="NOV124" s="480" t="s">
        <v>2084</v>
      </c>
      <c r="NOW124" s="482" t="s">
        <v>27</v>
      </c>
      <c r="NOX124" s="483">
        <v>28.15</v>
      </c>
      <c r="NOY124" s="484">
        <v>486.86</v>
      </c>
      <c r="NOZ124" s="485">
        <v>456.41</v>
      </c>
      <c r="NPA124" s="480" t="s">
        <v>181</v>
      </c>
      <c r="NPB124" s="481" t="s">
        <v>2082</v>
      </c>
      <c r="NPC124" s="481" t="s">
        <v>2083</v>
      </c>
      <c r="NPD124" s="480" t="s">
        <v>2084</v>
      </c>
      <c r="NPE124" s="482" t="s">
        <v>27</v>
      </c>
      <c r="NPF124" s="483">
        <v>28.15</v>
      </c>
      <c r="NPG124" s="484">
        <v>486.86</v>
      </c>
      <c r="NPH124" s="485">
        <v>456.41</v>
      </c>
      <c r="NPI124" s="480" t="s">
        <v>181</v>
      </c>
      <c r="NPJ124" s="481" t="s">
        <v>2082</v>
      </c>
      <c r="NPK124" s="481" t="s">
        <v>2083</v>
      </c>
      <c r="NPL124" s="480" t="s">
        <v>2084</v>
      </c>
      <c r="NPM124" s="482" t="s">
        <v>27</v>
      </c>
      <c r="NPN124" s="483">
        <v>28.15</v>
      </c>
      <c r="NPO124" s="484">
        <v>486.86</v>
      </c>
      <c r="NPP124" s="485">
        <v>456.41</v>
      </c>
      <c r="NPQ124" s="480" t="s">
        <v>181</v>
      </c>
      <c r="NPR124" s="481" t="s">
        <v>2082</v>
      </c>
      <c r="NPS124" s="481" t="s">
        <v>2083</v>
      </c>
      <c r="NPT124" s="480" t="s">
        <v>2084</v>
      </c>
      <c r="NPU124" s="482" t="s">
        <v>27</v>
      </c>
      <c r="NPV124" s="483">
        <v>28.15</v>
      </c>
      <c r="NPW124" s="484">
        <v>486.86</v>
      </c>
      <c r="NPX124" s="485">
        <v>456.41</v>
      </c>
      <c r="NPY124" s="480" t="s">
        <v>181</v>
      </c>
      <c r="NPZ124" s="481" t="s">
        <v>2082</v>
      </c>
      <c r="NQA124" s="481" t="s">
        <v>2083</v>
      </c>
      <c r="NQB124" s="480" t="s">
        <v>2084</v>
      </c>
      <c r="NQC124" s="482" t="s">
        <v>27</v>
      </c>
      <c r="NQD124" s="483">
        <v>28.15</v>
      </c>
      <c r="NQE124" s="484">
        <v>486.86</v>
      </c>
      <c r="NQF124" s="485">
        <v>456.41</v>
      </c>
      <c r="NQG124" s="480" t="s">
        <v>181</v>
      </c>
      <c r="NQH124" s="481" t="s">
        <v>2082</v>
      </c>
      <c r="NQI124" s="481" t="s">
        <v>2083</v>
      </c>
      <c r="NQJ124" s="480" t="s">
        <v>2084</v>
      </c>
      <c r="NQK124" s="482" t="s">
        <v>27</v>
      </c>
      <c r="NQL124" s="483">
        <v>28.15</v>
      </c>
      <c r="NQM124" s="484">
        <v>486.86</v>
      </c>
      <c r="NQN124" s="485">
        <v>456.41</v>
      </c>
      <c r="NQO124" s="480" t="s">
        <v>181</v>
      </c>
      <c r="NQP124" s="481" t="s">
        <v>2082</v>
      </c>
      <c r="NQQ124" s="481" t="s">
        <v>2083</v>
      </c>
      <c r="NQR124" s="480" t="s">
        <v>2084</v>
      </c>
      <c r="NQS124" s="482" t="s">
        <v>27</v>
      </c>
      <c r="NQT124" s="483">
        <v>28.15</v>
      </c>
      <c r="NQU124" s="484">
        <v>486.86</v>
      </c>
      <c r="NQV124" s="485">
        <v>456.41</v>
      </c>
      <c r="NQW124" s="480" t="s">
        <v>181</v>
      </c>
      <c r="NQX124" s="481" t="s">
        <v>2082</v>
      </c>
      <c r="NQY124" s="481" t="s">
        <v>2083</v>
      </c>
      <c r="NQZ124" s="480" t="s">
        <v>2084</v>
      </c>
      <c r="NRA124" s="482" t="s">
        <v>27</v>
      </c>
      <c r="NRB124" s="483">
        <v>28.15</v>
      </c>
      <c r="NRC124" s="484">
        <v>486.86</v>
      </c>
      <c r="NRD124" s="485">
        <v>456.41</v>
      </c>
      <c r="NRE124" s="480" t="s">
        <v>181</v>
      </c>
      <c r="NRF124" s="481" t="s">
        <v>2082</v>
      </c>
      <c r="NRG124" s="481" t="s">
        <v>2083</v>
      </c>
      <c r="NRH124" s="480" t="s">
        <v>2084</v>
      </c>
      <c r="NRI124" s="482" t="s">
        <v>27</v>
      </c>
      <c r="NRJ124" s="483">
        <v>28.15</v>
      </c>
      <c r="NRK124" s="484">
        <v>486.86</v>
      </c>
      <c r="NRL124" s="485">
        <v>456.41</v>
      </c>
      <c r="NRM124" s="480" t="s">
        <v>181</v>
      </c>
      <c r="NRN124" s="481" t="s">
        <v>2082</v>
      </c>
      <c r="NRO124" s="481" t="s">
        <v>2083</v>
      </c>
      <c r="NRP124" s="480" t="s">
        <v>2084</v>
      </c>
      <c r="NRQ124" s="482" t="s">
        <v>27</v>
      </c>
      <c r="NRR124" s="483">
        <v>28.15</v>
      </c>
      <c r="NRS124" s="484">
        <v>486.86</v>
      </c>
      <c r="NRT124" s="485">
        <v>456.41</v>
      </c>
      <c r="NRU124" s="480" t="s">
        <v>181</v>
      </c>
      <c r="NRV124" s="481" t="s">
        <v>2082</v>
      </c>
      <c r="NRW124" s="481" t="s">
        <v>2083</v>
      </c>
      <c r="NRX124" s="480" t="s">
        <v>2084</v>
      </c>
      <c r="NRY124" s="482" t="s">
        <v>27</v>
      </c>
      <c r="NRZ124" s="483">
        <v>28.15</v>
      </c>
      <c r="NSA124" s="484">
        <v>486.86</v>
      </c>
      <c r="NSB124" s="485">
        <v>456.41</v>
      </c>
      <c r="NSC124" s="480" t="s">
        <v>181</v>
      </c>
      <c r="NSD124" s="481" t="s">
        <v>2082</v>
      </c>
      <c r="NSE124" s="481" t="s">
        <v>2083</v>
      </c>
      <c r="NSF124" s="480" t="s">
        <v>2084</v>
      </c>
      <c r="NSG124" s="482" t="s">
        <v>27</v>
      </c>
      <c r="NSH124" s="483">
        <v>28.15</v>
      </c>
      <c r="NSI124" s="484">
        <v>486.86</v>
      </c>
      <c r="NSJ124" s="485">
        <v>456.41</v>
      </c>
      <c r="NSK124" s="480" t="s">
        <v>181</v>
      </c>
      <c r="NSL124" s="481" t="s">
        <v>2082</v>
      </c>
      <c r="NSM124" s="481" t="s">
        <v>2083</v>
      </c>
      <c r="NSN124" s="480" t="s">
        <v>2084</v>
      </c>
      <c r="NSO124" s="482" t="s">
        <v>27</v>
      </c>
      <c r="NSP124" s="483">
        <v>28.15</v>
      </c>
      <c r="NSQ124" s="484">
        <v>486.86</v>
      </c>
      <c r="NSR124" s="485">
        <v>456.41</v>
      </c>
      <c r="NSS124" s="480" t="s">
        <v>181</v>
      </c>
      <c r="NST124" s="481" t="s">
        <v>2082</v>
      </c>
      <c r="NSU124" s="481" t="s">
        <v>2083</v>
      </c>
      <c r="NSV124" s="480" t="s">
        <v>2084</v>
      </c>
      <c r="NSW124" s="482" t="s">
        <v>27</v>
      </c>
      <c r="NSX124" s="483">
        <v>28.15</v>
      </c>
      <c r="NSY124" s="484">
        <v>486.86</v>
      </c>
      <c r="NSZ124" s="485">
        <v>456.41</v>
      </c>
      <c r="NTA124" s="480" t="s">
        <v>181</v>
      </c>
      <c r="NTB124" s="481" t="s">
        <v>2082</v>
      </c>
      <c r="NTC124" s="481" t="s">
        <v>2083</v>
      </c>
      <c r="NTD124" s="480" t="s">
        <v>2084</v>
      </c>
      <c r="NTE124" s="482" t="s">
        <v>27</v>
      </c>
      <c r="NTF124" s="483">
        <v>28.15</v>
      </c>
      <c r="NTG124" s="484">
        <v>486.86</v>
      </c>
      <c r="NTH124" s="485">
        <v>456.41</v>
      </c>
      <c r="NTI124" s="480" t="s">
        <v>181</v>
      </c>
      <c r="NTJ124" s="481" t="s">
        <v>2082</v>
      </c>
      <c r="NTK124" s="481" t="s">
        <v>2083</v>
      </c>
      <c r="NTL124" s="480" t="s">
        <v>2084</v>
      </c>
      <c r="NTM124" s="482" t="s">
        <v>27</v>
      </c>
      <c r="NTN124" s="483">
        <v>28.15</v>
      </c>
      <c r="NTO124" s="484">
        <v>486.86</v>
      </c>
      <c r="NTP124" s="485">
        <v>456.41</v>
      </c>
      <c r="NTQ124" s="480" t="s">
        <v>181</v>
      </c>
      <c r="NTR124" s="481" t="s">
        <v>2082</v>
      </c>
      <c r="NTS124" s="481" t="s">
        <v>2083</v>
      </c>
      <c r="NTT124" s="480" t="s">
        <v>2084</v>
      </c>
      <c r="NTU124" s="482" t="s">
        <v>27</v>
      </c>
      <c r="NTV124" s="483">
        <v>28.15</v>
      </c>
      <c r="NTW124" s="484">
        <v>486.86</v>
      </c>
      <c r="NTX124" s="485">
        <v>456.41</v>
      </c>
      <c r="NTY124" s="480" t="s">
        <v>181</v>
      </c>
      <c r="NTZ124" s="481" t="s">
        <v>2082</v>
      </c>
      <c r="NUA124" s="481" t="s">
        <v>2083</v>
      </c>
      <c r="NUB124" s="480" t="s">
        <v>2084</v>
      </c>
      <c r="NUC124" s="482" t="s">
        <v>27</v>
      </c>
      <c r="NUD124" s="483">
        <v>28.15</v>
      </c>
      <c r="NUE124" s="484">
        <v>486.86</v>
      </c>
      <c r="NUF124" s="485">
        <v>456.41</v>
      </c>
      <c r="NUG124" s="480" t="s">
        <v>181</v>
      </c>
      <c r="NUH124" s="481" t="s">
        <v>2082</v>
      </c>
      <c r="NUI124" s="481" t="s">
        <v>2083</v>
      </c>
      <c r="NUJ124" s="480" t="s">
        <v>2084</v>
      </c>
      <c r="NUK124" s="482" t="s">
        <v>27</v>
      </c>
      <c r="NUL124" s="483">
        <v>28.15</v>
      </c>
      <c r="NUM124" s="484">
        <v>486.86</v>
      </c>
      <c r="NUN124" s="485">
        <v>456.41</v>
      </c>
      <c r="NUO124" s="480" t="s">
        <v>181</v>
      </c>
      <c r="NUP124" s="481" t="s">
        <v>2082</v>
      </c>
      <c r="NUQ124" s="481" t="s">
        <v>2083</v>
      </c>
      <c r="NUR124" s="480" t="s">
        <v>2084</v>
      </c>
      <c r="NUS124" s="482" t="s">
        <v>27</v>
      </c>
      <c r="NUT124" s="483">
        <v>28.15</v>
      </c>
      <c r="NUU124" s="484">
        <v>486.86</v>
      </c>
      <c r="NUV124" s="485">
        <v>456.41</v>
      </c>
      <c r="NUW124" s="480" t="s">
        <v>181</v>
      </c>
      <c r="NUX124" s="481" t="s">
        <v>2082</v>
      </c>
      <c r="NUY124" s="481" t="s">
        <v>2083</v>
      </c>
      <c r="NUZ124" s="480" t="s">
        <v>2084</v>
      </c>
      <c r="NVA124" s="482" t="s">
        <v>27</v>
      </c>
      <c r="NVB124" s="483">
        <v>28.15</v>
      </c>
      <c r="NVC124" s="484">
        <v>486.86</v>
      </c>
      <c r="NVD124" s="485">
        <v>456.41</v>
      </c>
      <c r="NVE124" s="480" t="s">
        <v>181</v>
      </c>
      <c r="NVF124" s="481" t="s">
        <v>2082</v>
      </c>
      <c r="NVG124" s="481" t="s">
        <v>2083</v>
      </c>
      <c r="NVH124" s="480" t="s">
        <v>2084</v>
      </c>
      <c r="NVI124" s="482" t="s">
        <v>27</v>
      </c>
      <c r="NVJ124" s="483">
        <v>28.15</v>
      </c>
      <c r="NVK124" s="484">
        <v>486.86</v>
      </c>
      <c r="NVL124" s="485">
        <v>456.41</v>
      </c>
      <c r="NVM124" s="480" t="s">
        <v>181</v>
      </c>
      <c r="NVN124" s="481" t="s">
        <v>2082</v>
      </c>
      <c r="NVO124" s="481" t="s">
        <v>2083</v>
      </c>
      <c r="NVP124" s="480" t="s">
        <v>2084</v>
      </c>
      <c r="NVQ124" s="482" t="s">
        <v>27</v>
      </c>
      <c r="NVR124" s="483">
        <v>28.15</v>
      </c>
      <c r="NVS124" s="484">
        <v>486.86</v>
      </c>
      <c r="NVT124" s="485">
        <v>456.41</v>
      </c>
      <c r="NVU124" s="480" t="s">
        <v>181</v>
      </c>
      <c r="NVV124" s="481" t="s">
        <v>2082</v>
      </c>
      <c r="NVW124" s="481" t="s">
        <v>2083</v>
      </c>
      <c r="NVX124" s="480" t="s">
        <v>2084</v>
      </c>
      <c r="NVY124" s="482" t="s">
        <v>27</v>
      </c>
      <c r="NVZ124" s="483">
        <v>28.15</v>
      </c>
      <c r="NWA124" s="484">
        <v>486.86</v>
      </c>
      <c r="NWB124" s="485">
        <v>456.41</v>
      </c>
      <c r="NWC124" s="480" t="s">
        <v>181</v>
      </c>
      <c r="NWD124" s="481" t="s">
        <v>2082</v>
      </c>
      <c r="NWE124" s="481" t="s">
        <v>2083</v>
      </c>
      <c r="NWF124" s="480" t="s">
        <v>2084</v>
      </c>
      <c r="NWG124" s="482" t="s">
        <v>27</v>
      </c>
      <c r="NWH124" s="483">
        <v>28.15</v>
      </c>
      <c r="NWI124" s="484">
        <v>486.86</v>
      </c>
      <c r="NWJ124" s="485">
        <v>456.41</v>
      </c>
      <c r="NWK124" s="480" t="s">
        <v>181</v>
      </c>
      <c r="NWL124" s="481" t="s">
        <v>2082</v>
      </c>
      <c r="NWM124" s="481" t="s">
        <v>2083</v>
      </c>
      <c r="NWN124" s="480" t="s">
        <v>2084</v>
      </c>
      <c r="NWO124" s="482" t="s">
        <v>27</v>
      </c>
      <c r="NWP124" s="483">
        <v>28.15</v>
      </c>
      <c r="NWQ124" s="484">
        <v>486.86</v>
      </c>
      <c r="NWR124" s="485">
        <v>456.41</v>
      </c>
      <c r="NWS124" s="480" t="s">
        <v>181</v>
      </c>
      <c r="NWT124" s="481" t="s">
        <v>2082</v>
      </c>
      <c r="NWU124" s="481" t="s">
        <v>2083</v>
      </c>
      <c r="NWV124" s="480" t="s">
        <v>2084</v>
      </c>
      <c r="NWW124" s="482" t="s">
        <v>27</v>
      </c>
      <c r="NWX124" s="483">
        <v>28.15</v>
      </c>
      <c r="NWY124" s="484">
        <v>486.86</v>
      </c>
      <c r="NWZ124" s="485">
        <v>456.41</v>
      </c>
      <c r="NXA124" s="480" t="s">
        <v>181</v>
      </c>
      <c r="NXB124" s="481" t="s">
        <v>2082</v>
      </c>
      <c r="NXC124" s="481" t="s">
        <v>2083</v>
      </c>
      <c r="NXD124" s="480" t="s">
        <v>2084</v>
      </c>
      <c r="NXE124" s="482" t="s">
        <v>27</v>
      </c>
      <c r="NXF124" s="483">
        <v>28.15</v>
      </c>
      <c r="NXG124" s="484">
        <v>486.86</v>
      </c>
      <c r="NXH124" s="485">
        <v>456.41</v>
      </c>
      <c r="NXI124" s="480" t="s">
        <v>181</v>
      </c>
      <c r="NXJ124" s="481" t="s">
        <v>2082</v>
      </c>
      <c r="NXK124" s="481" t="s">
        <v>2083</v>
      </c>
      <c r="NXL124" s="480" t="s">
        <v>2084</v>
      </c>
      <c r="NXM124" s="482" t="s">
        <v>27</v>
      </c>
      <c r="NXN124" s="483">
        <v>28.15</v>
      </c>
      <c r="NXO124" s="484">
        <v>486.86</v>
      </c>
      <c r="NXP124" s="485">
        <v>456.41</v>
      </c>
      <c r="NXQ124" s="480" t="s">
        <v>181</v>
      </c>
      <c r="NXR124" s="481" t="s">
        <v>2082</v>
      </c>
      <c r="NXS124" s="481" t="s">
        <v>2083</v>
      </c>
      <c r="NXT124" s="480" t="s">
        <v>2084</v>
      </c>
      <c r="NXU124" s="482" t="s">
        <v>27</v>
      </c>
      <c r="NXV124" s="483">
        <v>28.15</v>
      </c>
      <c r="NXW124" s="484">
        <v>486.86</v>
      </c>
      <c r="NXX124" s="485">
        <v>456.41</v>
      </c>
      <c r="NXY124" s="480" t="s">
        <v>181</v>
      </c>
      <c r="NXZ124" s="481" t="s">
        <v>2082</v>
      </c>
      <c r="NYA124" s="481" t="s">
        <v>2083</v>
      </c>
      <c r="NYB124" s="480" t="s">
        <v>2084</v>
      </c>
      <c r="NYC124" s="482" t="s">
        <v>27</v>
      </c>
      <c r="NYD124" s="483">
        <v>28.15</v>
      </c>
      <c r="NYE124" s="484">
        <v>486.86</v>
      </c>
      <c r="NYF124" s="485">
        <v>456.41</v>
      </c>
      <c r="NYG124" s="480" t="s">
        <v>181</v>
      </c>
      <c r="NYH124" s="481" t="s">
        <v>2082</v>
      </c>
      <c r="NYI124" s="481" t="s">
        <v>2083</v>
      </c>
      <c r="NYJ124" s="480" t="s">
        <v>2084</v>
      </c>
      <c r="NYK124" s="482" t="s">
        <v>27</v>
      </c>
      <c r="NYL124" s="483">
        <v>28.15</v>
      </c>
      <c r="NYM124" s="484">
        <v>486.86</v>
      </c>
      <c r="NYN124" s="485">
        <v>456.41</v>
      </c>
      <c r="NYO124" s="480" t="s">
        <v>181</v>
      </c>
      <c r="NYP124" s="481" t="s">
        <v>2082</v>
      </c>
      <c r="NYQ124" s="481" t="s">
        <v>2083</v>
      </c>
      <c r="NYR124" s="480" t="s">
        <v>2084</v>
      </c>
      <c r="NYS124" s="482" t="s">
        <v>27</v>
      </c>
      <c r="NYT124" s="483">
        <v>28.15</v>
      </c>
      <c r="NYU124" s="484">
        <v>486.86</v>
      </c>
      <c r="NYV124" s="485">
        <v>456.41</v>
      </c>
      <c r="NYW124" s="480" t="s">
        <v>181</v>
      </c>
      <c r="NYX124" s="481" t="s">
        <v>2082</v>
      </c>
      <c r="NYY124" s="481" t="s">
        <v>2083</v>
      </c>
      <c r="NYZ124" s="480" t="s">
        <v>2084</v>
      </c>
      <c r="NZA124" s="482" t="s">
        <v>27</v>
      </c>
      <c r="NZB124" s="483">
        <v>28.15</v>
      </c>
      <c r="NZC124" s="484">
        <v>486.86</v>
      </c>
      <c r="NZD124" s="485">
        <v>456.41</v>
      </c>
      <c r="NZE124" s="480" t="s">
        <v>181</v>
      </c>
      <c r="NZF124" s="481" t="s">
        <v>2082</v>
      </c>
      <c r="NZG124" s="481" t="s">
        <v>2083</v>
      </c>
      <c r="NZH124" s="480" t="s">
        <v>2084</v>
      </c>
      <c r="NZI124" s="482" t="s">
        <v>27</v>
      </c>
      <c r="NZJ124" s="483">
        <v>28.15</v>
      </c>
      <c r="NZK124" s="484">
        <v>486.86</v>
      </c>
      <c r="NZL124" s="485">
        <v>456.41</v>
      </c>
      <c r="NZM124" s="480" t="s">
        <v>181</v>
      </c>
      <c r="NZN124" s="481" t="s">
        <v>2082</v>
      </c>
      <c r="NZO124" s="481" t="s">
        <v>2083</v>
      </c>
      <c r="NZP124" s="480" t="s">
        <v>2084</v>
      </c>
      <c r="NZQ124" s="482" t="s">
        <v>27</v>
      </c>
      <c r="NZR124" s="483">
        <v>28.15</v>
      </c>
      <c r="NZS124" s="484">
        <v>486.86</v>
      </c>
      <c r="NZT124" s="485">
        <v>456.41</v>
      </c>
      <c r="NZU124" s="480" t="s">
        <v>181</v>
      </c>
      <c r="NZV124" s="481" t="s">
        <v>2082</v>
      </c>
      <c r="NZW124" s="481" t="s">
        <v>2083</v>
      </c>
      <c r="NZX124" s="480" t="s">
        <v>2084</v>
      </c>
      <c r="NZY124" s="482" t="s">
        <v>27</v>
      </c>
      <c r="NZZ124" s="483">
        <v>28.15</v>
      </c>
      <c r="OAA124" s="484">
        <v>486.86</v>
      </c>
      <c r="OAB124" s="485">
        <v>456.41</v>
      </c>
      <c r="OAC124" s="480" t="s">
        <v>181</v>
      </c>
      <c r="OAD124" s="481" t="s">
        <v>2082</v>
      </c>
      <c r="OAE124" s="481" t="s">
        <v>2083</v>
      </c>
      <c r="OAF124" s="480" t="s">
        <v>2084</v>
      </c>
      <c r="OAG124" s="482" t="s">
        <v>27</v>
      </c>
      <c r="OAH124" s="483">
        <v>28.15</v>
      </c>
      <c r="OAI124" s="484">
        <v>486.86</v>
      </c>
      <c r="OAJ124" s="485">
        <v>456.41</v>
      </c>
      <c r="OAK124" s="480" t="s">
        <v>181</v>
      </c>
      <c r="OAL124" s="481" t="s">
        <v>2082</v>
      </c>
      <c r="OAM124" s="481" t="s">
        <v>2083</v>
      </c>
      <c r="OAN124" s="480" t="s">
        <v>2084</v>
      </c>
      <c r="OAO124" s="482" t="s">
        <v>27</v>
      </c>
      <c r="OAP124" s="483">
        <v>28.15</v>
      </c>
      <c r="OAQ124" s="484">
        <v>486.86</v>
      </c>
      <c r="OAR124" s="485">
        <v>456.41</v>
      </c>
      <c r="OAS124" s="480" t="s">
        <v>181</v>
      </c>
      <c r="OAT124" s="481" t="s">
        <v>2082</v>
      </c>
      <c r="OAU124" s="481" t="s">
        <v>2083</v>
      </c>
      <c r="OAV124" s="480" t="s">
        <v>2084</v>
      </c>
      <c r="OAW124" s="482" t="s">
        <v>27</v>
      </c>
      <c r="OAX124" s="483">
        <v>28.15</v>
      </c>
      <c r="OAY124" s="484">
        <v>486.86</v>
      </c>
      <c r="OAZ124" s="485">
        <v>456.41</v>
      </c>
      <c r="OBA124" s="480" t="s">
        <v>181</v>
      </c>
      <c r="OBB124" s="481" t="s">
        <v>2082</v>
      </c>
      <c r="OBC124" s="481" t="s">
        <v>2083</v>
      </c>
      <c r="OBD124" s="480" t="s">
        <v>2084</v>
      </c>
      <c r="OBE124" s="482" t="s">
        <v>27</v>
      </c>
      <c r="OBF124" s="483">
        <v>28.15</v>
      </c>
      <c r="OBG124" s="484">
        <v>486.86</v>
      </c>
      <c r="OBH124" s="485">
        <v>456.41</v>
      </c>
      <c r="OBI124" s="480" t="s">
        <v>181</v>
      </c>
      <c r="OBJ124" s="481" t="s">
        <v>2082</v>
      </c>
      <c r="OBK124" s="481" t="s">
        <v>2083</v>
      </c>
      <c r="OBL124" s="480" t="s">
        <v>2084</v>
      </c>
      <c r="OBM124" s="482" t="s">
        <v>27</v>
      </c>
      <c r="OBN124" s="483">
        <v>28.15</v>
      </c>
      <c r="OBO124" s="484">
        <v>486.86</v>
      </c>
      <c r="OBP124" s="485">
        <v>456.41</v>
      </c>
      <c r="OBQ124" s="480" t="s">
        <v>181</v>
      </c>
      <c r="OBR124" s="481" t="s">
        <v>2082</v>
      </c>
      <c r="OBS124" s="481" t="s">
        <v>2083</v>
      </c>
      <c r="OBT124" s="480" t="s">
        <v>2084</v>
      </c>
      <c r="OBU124" s="482" t="s">
        <v>27</v>
      </c>
      <c r="OBV124" s="483">
        <v>28.15</v>
      </c>
      <c r="OBW124" s="484">
        <v>486.86</v>
      </c>
      <c r="OBX124" s="485">
        <v>456.41</v>
      </c>
      <c r="OBY124" s="480" t="s">
        <v>181</v>
      </c>
      <c r="OBZ124" s="481" t="s">
        <v>2082</v>
      </c>
      <c r="OCA124" s="481" t="s">
        <v>2083</v>
      </c>
      <c r="OCB124" s="480" t="s">
        <v>2084</v>
      </c>
      <c r="OCC124" s="482" t="s">
        <v>27</v>
      </c>
      <c r="OCD124" s="483">
        <v>28.15</v>
      </c>
      <c r="OCE124" s="484">
        <v>486.86</v>
      </c>
      <c r="OCF124" s="485">
        <v>456.41</v>
      </c>
      <c r="OCG124" s="480" t="s">
        <v>181</v>
      </c>
      <c r="OCH124" s="481" t="s">
        <v>2082</v>
      </c>
      <c r="OCI124" s="481" t="s">
        <v>2083</v>
      </c>
      <c r="OCJ124" s="480" t="s">
        <v>2084</v>
      </c>
      <c r="OCK124" s="482" t="s">
        <v>27</v>
      </c>
      <c r="OCL124" s="483">
        <v>28.15</v>
      </c>
      <c r="OCM124" s="484">
        <v>486.86</v>
      </c>
      <c r="OCN124" s="485">
        <v>456.41</v>
      </c>
      <c r="OCO124" s="480" t="s">
        <v>181</v>
      </c>
      <c r="OCP124" s="481" t="s">
        <v>2082</v>
      </c>
      <c r="OCQ124" s="481" t="s">
        <v>2083</v>
      </c>
      <c r="OCR124" s="480" t="s">
        <v>2084</v>
      </c>
      <c r="OCS124" s="482" t="s">
        <v>27</v>
      </c>
      <c r="OCT124" s="483">
        <v>28.15</v>
      </c>
      <c r="OCU124" s="484">
        <v>486.86</v>
      </c>
      <c r="OCV124" s="485">
        <v>456.41</v>
      </c>
      <c r="OCW124" s="480" t="s">
        <v>181</v>
      </c>
      <c r="OCX124" s="481" t="s">
        <v>2082</v>
      </c>
      <c r="OCY124" s="481" t="s">
        <v>2083</v>
      </c>
      <c r="OCZ124" s="480" t="s">
        <v>2084</v>
      </c>
      <c r="ODA124" s="482" t="s">
        <v>27</v>
      </c>
      <c r="ODB124" s="483">
        <v>28.15</v>
      </c>
      <c r="ODC124" s="484">
        <v>486.86</v>
      </c>
      <c r="ODD124" s="485">
        <v>456.41</v>
      </c>
      <c r="ODE124" s="480" t="s">
        <v>181</v>
      </c>
      <c r="ODF124" s="481" t="s">
        <v>2082</v>
      </c>
      <c r="ODG124" s="481" t="s">
        <v>2083</v>
      </c>
      <c r="ODH124" s="480" t="s">
        <v>2084</v>
      </c>
      <c r="ODI124" s="482" t="s">
        <v>27</v>
      </c>
      <c r="ODJ124" s="483">
        <v>28.15</v>
      </c>
      <c r="ODK124" s="484">
        <v>486.86</v>
      </c>
      <c r="ODL124" s="485">
        <v>456.41</v>
      </c>
      <c r="ODM124" s="480" t="s">
        <v>181</v>
      </c>
      <c r="ODN124" s="481" t="s">
        <v>2082</v>
      </c>
      <c r="ODO124" s="481" t="s">
        <v>2083</v>
      </c>
      <c r="ODP124" s="480" t="s">
        <v>2084</v>
      </c>
      <c r="ODQ124" s="482" t="s">
        <v>27</v>
      </c>
      <c r="ODR124" s="483">
        <v>28.15</v>
      </c>
      <c r="ODS124" s="484">
        <v>486.86</v>
      </c>
      <c r="ODT124" s="485">
        <v>456.41</v>
      </c>
      <c r="ODU124" s="480" t="s">
        <v>181</v>
      </c>
      <c r="ODV124" s="481" t="s">
        <v>2082</v>
      </c>
      <c r="ODW124" s="481" t="s">
        <v>2083</v>
      </c>
      <c r="ODX124" s="480" t="s">
        <v>2084</v>
      </c>
      <c r="ODY124" s="482" t="s">
        <v>27</v>
      </c>
      <c r="ODZ124" s="483">
        <v>28.15</v>
      </c>
      <c r="OEA124" s="484">
        <v>486.86</v>
      </c>
      <c r="OEB124" s="485">
        <v>456.41</v>
      </c>
      <c r="OEC124" s="480" t="s">
        <v>181</v>
      </c>
      <c r="OED124" s="481" t="s">
        <v>2082</v>
      </c>
      <c r="OEE124" s="481" t="s">
        <v>2083</v>
      </c>
      <c r="OEF124" s="480" t="s">
        <v>2084</v>
      </c>
      <c r="OEG124" s="482" t="s">
        <v>27</v>
      </c>
      <c r="OEH124" s="483">
        <v>28.15</v>
      </c>
      <c r="OEI124" s="484">
        <v>486.86</v>
      </c>
      <c r="OEJ124" s="485">
        <v>456.41</v>
      </c>
      <c r="OEK124" s="480" t="s">
        <v>181</v>
      </c>
      <c r="OEL124" s="481" t="s">
        <v>2082</v>
      </c>
      <c r="OEM124" s="481" t="s">
        <v>2083</v>
      </c>
      <c r="OEN124" s="480" t="s">
        <v>2084</v>
      </c>
      <c r="OEO124" s="482" t="s">
        <v>27</v>
      </c>
      <c r="OEP124" s="483">
        <v>28.15</v>
      </c>
      <c r="OEQ124" s="484">
        <v>486.86</v>
      </c>
      <c r="OER124" s="485">
        <v>456.41</v>
      </c>
      <c r="OES124" s="480" t="s">
        <v>181</v>
      </c>
      <c r="OET124" s="481" t="s">
        <v>2082</v>
      </c>
      <c r="OEU124" s="481" t="s">
        <v>2083</v>
      </c>
      <c r="OEV124" s="480" t="s">
        <v>2084</v>
      </c>
      <c r="OEW124" s="482" t="s">
        <v>27</v>
      </c>
      <c r="OEX124" s="483">
        <v>28.15</v>
      </c>
      <c r="OEY124" s="484">
        <v>486.86</v>
      </c>
      <c r="OEZ124" s="485">
        <v>456.41</v>
      </c>
      <c r="OFA124" s="480" t="s">
        <v>181</v>
      </c>
      <c r="OFB124" s="481" t="s">
        <v>2082</v>
      </c>
      <c r="OFC124" s="481" t="s">
        <v>2083</v>
      </c>
      <c r="OFD124" s="480" t="s">
        <v>2084</v>
      </c>
      <c r="OFE124" s="482" t="s">
        <v>27</v>
      </c>
      <c r="OFF124" s="483">
        <v>28.15</v>
      </c>
      <c r="OFG124" s="484">
        <v>486.86</v>
      </c>
      <c r="OFH124" s="485">
        <v>456.41</v>
      </c>
      <c r="OFI124" s="480" t="s">
        <v>181</v>
      </c>
      <c r="OFJ124" s="481" t="s">
        <v>2082</v>
      </c>
      <c r="OFK124" s="481" t="s">
        <v>2083</v>
      </c>
      <c r="OFL124" s="480" t="s">
        <v>2084</v>
      </c>
      <c r="OFM124" s="482" t="s">
        <v>27</v>
      </c>
      <c r="OFN124" s="483">
        <v>28.15</v>
      </c>
      <c r="OFO124" s="484">
        <v>486.86</v>
      </c>
      <c r="OFP124" s="485">
        <v>456.41</v>
      </c>
      <c r="OFQ124" s="480" t="s">
        <v>181</v>
      </c>
      <c r="OFR124" s="481" t="s">
        <v>2082</v>
      </c>
      <c r="OFS124" s="481" t="s">
        <v>2083</v>
      </c>
      <c r="OFT124" s="480" t="s">
        <v>2084</v>
      </c>
      <c r="OFU124" s="482" t="s">
        <v>27</v>
      </c>
      <c r="OFV124" s="483">
        <v>28.15</v>
      </c>
      <c r="OFW124" s="484">
        <v>486.86</v>
      </c>
      <c r="OFX124" s="485">
        <v>456.41</v>
      </c>
      <c r="OFY124" s="480" t="s">
        <v>181</v>
      </c>
      <c r="OFZ124" s="481" t="s">
        <v>2082</v>
      </c>
      <c r="OGA124" s="481" t="s">
        <v>2083</v>
      </c>
      <c r="OGB124" s="480" t="s">
        <v>2084</v>
      </c>
      <c r="OGC124" s="482" t="s">
        <v>27</v>
      </c>
      <c r="OGD124" s="483">
        <v>28.15</v>
      </c>
      <c r="OGE124" s="484">
        <v>486.86</v>
      </c>
      <c r="OGF124" s="485">
        <v>456.41</v>
      </c>
      <c r="OGG124" s="480" t="s">
        <v>181</v>
      </c>
      <c r="OGH124" s="481" t="s">
        <v>2082</v>
      </c>
      <c r="OGI124" s="481" t="s">
        <v>2083</v>
      </c>
      <c r="OGJ124" s="480" t="s">
        <v>2084</v>
      </c>
      <c r="OGK124" s="482" t="s">
        <v>27</v>
      </c>
      <c r="OGL124" s="483">
        <v>28.15</v>
      </c>
      <c r="OGM124" s="484">
        <v>486.86</v>
      </c>
      <c r="OGN124" s="485">
        <v>456.41</v>
      </c>
      <c r="OGO124" s="480" t="s">
        <v>181</v>
      </c>
      <c r="OGP124" s="481" t="s">
        <v>2082</v>
      </c>
      <c r="OGQ124" s="481" t="s">
        <v>2083</v>
      </c>
      <c r="OGR124" s="480" t="s">
        <v>2084</v>
      </c>
      <c r="OGS124" s="482" t="s">
        <v>27</v>
      </c>
      <c r="OGT124" s="483">
        <v>28.15</v>
      </c>
      <c r="OGU124" s="484">
        <v>486.86</v>
      </c>
      <c r="OGV124" s="485">
        <v>456.41</v>
      </c>
      <c r="OGW124" s="480" t="s">
        <v>181</v>
      </c>
      <c r="OGX124" s="481" t="s">
        <v>2082</v>
      </c>
      <c r="OGY124" s="481" t="s">
        <v>2083</v>
      </c>
      <c r="OGZ124" s="480" t="s">
        <v>2084</v>
      </c>
      <c r="OHA124" s="482" t="s">
        <v>27</v>
      </c>
      <c r="OHB124" s="483">
        <v>28.15</v>
      </c>
      <c r="OHC124" s="484">
        <v>486.86</v>
      </c>
      <c r="OHD124" s="485">
        <v>456.41</v>
      </c>
      <c r="OHE124" s="480" t="s">
        <v>181</v>
      </c>
      <c r="OHF124" s="481" t="s">
        <v>2082</v>
      </c>
      <c r="OHG124" s="481" t="s">
        <v>2083</v>
      </c>
      <c r="OHH124" s="480" t="s">
        <v>2084</v>
      </c>
      <c r="OHI124" s="482" t="s">
        <v>27</v>
      </c>
      <c r="OHJ124" s="483">
        <v>28.15</v>
      </c>
      <c r="OHK124" s="484">
        <v>486.86</v>
      </c>
      <c r="OHL124" s="485">
        <v>456.41</v>
      </c>
      <c r="OHM124" s="480" t="s">
        <v>181</v>
      </c>
      <c r="OHN124" s="481" t="s">
        <v>2082</v>
      </c>
      <c r="OHO124" s="481" t="s">
        <v>2083</v>
      </c>
      <c r="OHP124" s="480" t="s">
        <v>2084</v>
      </c>
      <c r="OHQ124" s="482" t="s">
        <v>27</v>
      </c>
      <c r="OHR124" s="483">
        <v>28.15</v>
      </c>
      <c r="OHS124" s="484">
        <v>486.86</v>
      </c>
      <c r="OHT124" s="485">
        <v>456.41</v>
      </c>
      <c r="OHU124" s="480" t="s">
        <v>181</v>
      </c>
      <c r="OHV124" s="481" t="s">
        <v>2082</v>
      </c>
      <c r="OHW124" s="481" t="s">
        <v>2083</v>
      </c>
      <c r="OHX124" s="480" t="s">
        <v>2084</v>
      </c>
      <c r="OHY124" s="482" t="s">
        <v>27</v>
      </c>
      <c r="OHZ124" s="483">
        <v>28.15</v>
      </c>
      <c r="OIA124" s="484">
        <v>486.86</v>
      </c>
      <c r="OIB124" s="485">
        <v>456.41</v>
      </c>
      <c r="OIC124" s="480" t="s">
        <v>181</v>
      </c>
      <c r="OID124" s="481" t="s">
        <v>2082</v>
      </c>
      <c r="OIE124" s="481" t="s">
        <v>2083</v>
      </c>
      <c r="OIF124" s="480" t="s">
        <v>2084</v>
      </c>
      <c r="OIG124" s="482" t="s">
        <v>27</v>
      </c>
      <c r="OIH124" s="483">
        <v>28.15</v>
      </c>
      <c r="OII124" s="484">
        <v>486.86</v>
      </c>
      <c r="OIJ124" s="485">
        <v>456.41</v>
      </c>
      <c r="OIK124" s="480" t="s">
        <v>181</v>
      </c>
      <c r="OIL124" s="481" t="s">
        <v>2082</v>
      </c>
      <c r="OIM124" s="481" t="s">
        <v>2083</v>
      </c>
      <c r="OIN124" s="480" t="s">
        <v>2084</v>
      </c>
      <c r="OIO124" s="482" t="s">
        <v>27</v>
      </c>
      <c r="OIP124" s="483">
        <v>28.15</v>
      </c>
      <c r="OIQ124" s="484">
        <v>486.86</v>
      </c>
      <c r="OIR124" s="485">
        <v>456.41</v>
      </c>
      <c r="OIS124" s="480" t="s">
        <v>181</v>
      </c>
      <c r="OIT124" s="481" t="s">
        <v>2082</v>
      </c>
      <c r="OIU124" s="481" t="s">
        <v>2083</v>
      </c>
      <c r="OIV124" s="480" t="s">
        <v>2084</v>
      </c>
      <c r="OIW124" s="482" t="s">
        <v>27</v>
      </c>
      <c r="OIX124" s="483">
        <v>28.15</v>
      </c>
      <c r="OIY124" s="484">
        <v>486.86</v>
      </c>
      <c r="OIZ124" s="485">
        <v>456.41</v>
      </c>
      <c r="OJA124" s="480" t="s">
        <v>181</v>
      </c>
      <c r="OJB124" s="481" t="s">
        <v>2082</v>
      </c>
      <c r="OJC124" s="481" t="s">
        <v>2083</v>
      </c>
      <c r="OJD124" s="480" t="s">
        <v>2084</v>
      </c>
      <c r="OJE124" s="482" t="s">
        <v>27</v>
      </c>
      <c r="OJF124" s="483">
        <v>28.15</v>
      </c>
      <c r="OJG124" s="484">
        <v>486.86</v>
      </c>
      <c r="OJH124" s="485">
        <v>456.41</v>
      </c>
      <c r="OJI124" s="480" t="s">
        <v>181</v>
      </c>
      <c r="OJJ124" s="481" t="s">
        <v>2082</v>
      </c>
      <c r="OJK124" s="481" t="s">
        <v>2083</v>
      </c>
      <c r="OJL124" s="480" t="s">
        <v>2084</v>
      </c>
      <c r="OJM124" s="482" t="s">
        <v>27</v>
      </c>
      <c r="OJN124" s="483">
        <v>28.15</v>
      </c>
      <c r="OJO124" s="484">
        <v>486.86</v>
      </c>
      <c r="OJP124" s="485">
        <v>456.41</v>
      </c>
      <c r="OJQ124" s="480" t="s">
        <v>181</v>
      </c>
      <c r="OJR124" s="481" t="s">
        <v>2082</v>
      </c>
      <c r="OJS124" s="481" t="s">
        <v>2083</v>
      </c>
      <c r="OJT124" s="480" t="s">
        <v>2084</v>
      </c>
      <c r="OJU124" s="482" t="s">
        <v>27</v>
      </c>
      <c r="OJV124" s="483">
        <v>28.15</v>
      </c>
      <c r="OJW124" s="484">
        <v>486.86</v>
      </c>
      <c r="OJX124" s="485">
        <v>456.41</v>
      </c>
      <c r="OJY124" s="480" t="s">
        <v>181</v>
      </c>
      <c r="OJZ124" s="481" t="s">
        <v>2082</v>
      </c>
      <c r="OKA124" s="481" t="s">
        <v>2083</v>
      </c>
      <c r="OKB124" s="480" t="s">
        <v>2084</v>
      </c>
      <c r="OKC124" s="482" t="s">
        <v>27</v>
      </c>
      <c r="OKD124" s="483">
        <v>28.15</v>
      </c>
      <c r="OKE124" s="484">
        <v>486.86</v>
      </c>
      <c r="OKF124" s="485">
        <v>456.41</v>
      </c>
      <c r="OKG124" s="480" t="s">
        <v>181</v>
      </c>
      <c r="OKH124" s="481" t="s">
        <v>2082</v>
      </c>
      <c r="OKI124" s="481" t="s">
        <v>2083</v>
      </c>
      <c r="OKJ124" s="480" t="s">
        <v>2084</v>
      </c>
      <c r="OKK124" s="482" t="s">
        <v>27</v>
      </c>
      <c r="OKL124" s="483">
        <v>28.15</v>
      </c>
      <c r="OKM124" s="484">
        <v>486.86</v>
      </c>
      <c r="OKN124" s="485">
        <v>456.41</v>
      </c>
      <c r="OKO124" s="480" t="s">
        <v>181</v>
      </c>
      <c r="OKP124" s="481" t="s">
        <v>2082</v>
      </c>
      <c r="OKQ124" s="481" t="s">
        <v>2083</v>
      </c>
      <c r="OKR124" s="480" t="s">
        <v>2084</v>
      </c>
      <c r="OKS124" s="482" t="s">
        <v>27</v>
      </c>
      <c r="OKT124" s="483">
        <v>28.15</v>
      </c>
      <c r="OKU124" s="484">
        <v>486.86</v>
      </c>
      <c r="OKV124" s="485">
        <v>456.41</v>
      </c>
      <c r="OKW124" s="480" t="s">
        <v>181</v>
      </c>
      <c r="OKX124" s="481" t="s">
        <v>2082</v>
      </c>
      <c r="OKY124" s="481" t="s">
        <v>2083</v>
      </c>
      <c r="OKZ124" s="480" t="s">
        <v>2084</v>
      </c>
      <c r="OLA124" s="482" t="s">
        <v>27</v>
      </c>
      <c r="OLB124" s="483">
        <v>28.15</v>
      </c>
      <c r="OLC124" s="484">
        <v>486.86</v>
      </c>
      <c r="OLD124" s="485">
        <v>456.41</v>
      </c>
      <c r="OLE124" s="480" t="s">
        <v>181</v>
      </c>
      <c r="OLF124" s="481" t="s">
        <v>2082</v>
      </c>
      <c r="OLG124" s="481" t="s">
        <v>2083</v>
      </c>
      <c r="OLH124" s="480" t="s">
        <v>2084</v>
      </c>
      <c r="OLI124" s="482" t="s">
        <v>27</v>
      </c>
      <c r="OLJ124" s="483">
        <v>28.15</v>
      </c>
      <c r="OLK124" s="484">
        <v>486.86</v>
      </c>
      <c r="OLL124" s="485">
        <v>456.41</v>
      </c>
      <c r="OLM124" s="480" t="s">
        <v>181</v>
      </c>
      <c r="OLN124" s="481" t="s">
        <v>2082</v>
      </c>
      <c r="OLO124" s="481" t="s">
        <v>2083</v>
      </c>
      <c r="OLP124" s="480" t="s">
        <v>2084</v>
      </c>
      <c r="OLQ124" s="482" t="s">
        <v>27</v>
      </c>
      <c r="OLR124" s="483">
        <v>28.15</v>
      </c>
      <c r="OLS124" s="484">
        <v>486.86</v>
      </c>
      <c r="OLT124" s="485">
        <v>456.41</v>
      </c>
      <c r="OLU124" s="480" t="s">
        <v>181</v>
      </c>
      <c r="OLV124" s="481" t="s">
        <v>2082</v>
      </c>
      <c r="OLW124" s="481" t="s">
        <v>2083</v>
      </c>
      <c r="OLX124" s="480" t="s">
        <v>2084</v>
      </c>
      <c r="OLY124" s="482" t="s">
        <v>27</v>
      </c>
      <c r="OLZ124" s="483">
        <v>28.15</v>
      </c>
      <c r="OMA124" s="484">
        <v>486.86</v>
      </c>
      <c r="OMB124" s="485">
        <v>456.41</v>
      </c>
      <c r="OMC124" s="480" t="s">
        <v>181</v>
      </c>
      <c r="OMD124" s="481" t="s">
        <v>2082</v>
      </c>
      <c r="OME124" s="481" t="s">
        <v>2083</v>
      </c>
      <c r="OMF124" s="480" t="s">
        <v>2084</v>
      </c>
      <c r="OMG124" s="482" t="s">
        <v>27</v>
      </c>
      <c r="OMH124" s="483">
        <v>28.15</v>
      </c>
      <c r="OMI124" s="484">
        <v>486.86</v>
      </c>
      <c r="OMJ124" s="485">
        <v>456.41</v>
      </c>
      <c r="OMK124" s="480" t="s">
        <v>181</v>
      </c>
      <c r="OML124" s="481" t="s">
        <v>2082</v>
      </c>
      <c r="OMM124" s="481" t="s">
        <v>2083</v>
      </c>
      <c r="OMN124" s="480" t="s">
        <v>2084</v>
      </c>
      <c r="OMO124" s="482" t="s">
        <v>27</v>
      </c>
      <c r="OMP124" s="483">
        <v>28.15</v>
      </c>
      <c r="OMQ124" s="484">
        <v>486.86</v>
      </c>
      <c r="OMR124" s="485">
        <v>456.41</v>
      </c>
      <c r="OMS124" s="480" t="s">
        <v>181</v>
      </c>
      <c r="OMT124" s="481" t="s">
        <v>2082</v>
      </c>
      <c r="OMU124" s="481" t="s">
        <v>2083</v>
      </c>
      <c r="OMV124" s="480" t="s">
        <v>2084</v>
      </c>
      <c r="OMW124" s="482" t="s">
        <v>27</v>
      </c>
      <c r="OMX124" s="483">
        <v>28.15</v>
      </c>
      <c r="OMY124" s="484">
        <v>486.86</v>
      </c>
      <c r="OMZ124" s="485">
        <v>456.41</v>
      </c>
      <c r="ONA124" s="480" t="s">
        <v>181</v>
      </c>
      <c r="ONB124" s="481" t="s">
        <v>2082</v>
      </c>
      <c r="ONC124" s="481" t="s">
        <v>2083</v>
      </c>
      <c r="OND124" s="480" t="s">
        <v>2084</v>
      </c>
      <c r="ONE124" s="482" t="s">
        <v>27</v>
      </c>
      <c r="ONF124" s="483">
        <v>28.15</v>
      </c>
      <c r="ONG124" s="484">
        <v>486.86</v>
      </c>
      <c r="ONH124" s="485">
        <v>456.41</v>
      </c>
      <c r="ONI124" s="480" t="s">
        <v>181</v>
      </c>
      <c r="ONJ124" s="481" t="s">
        <v>2082</v>
      </c>
      <c r="ONK124" s="481" t="s">
        <v>2083</v>
      </c>
      <c r="ONL124" s="480" t="s">
        <v>2084</v>
      </c>
      <c r="ONM124" s="482" t="s">
        <v>27</v>
      </c>
      <c r="ONN124" s="483">
        <v>28.15</v>
      </c>
      <c r="ONO124" s="484">
        <v>486.86</v>
      </c>
      <c r="ONP124" s="485">
        <v>456.41</v>
      </c>
      <c r="ONQ124" s="480" t="s">
        <v>181</v>
      </c>
      <c r="ONR124" s="481" t="s">
        <v>2082</v>
      </c>
      <c r="ONS124" s="481" t="s">
        <v>2083</v>
      </c>
      <c r="ONT124" s="480" t="s">
        <v>2084</v>
      </c>
      <c r="ONU124" s="482" t="s">
        <v>27</v>
      </c>
      <c r="ONV124" s="483">
        <v>28.15</v>
      </c>
      <c r="ONW124" s="484">
        <v>486.86</v>
      </c>
      <c r="ONX124" s="485">
        <v>456.41</v>
      </c>
      <c r="ONY124" s="480" t="s">
        <v>181</v>
      </c>
      <c r="ONZ124" s="481" t="s">
        <v>2082</v>
      </c>
      <c r="OOA124" s="481" t="s">
        <v>2083</v>
      </c>
      <c r="OOB124" s="480" t="s">
        <v>2084</v>
      </c>
      <c r="OOC124" s="482" t="s">
        <v>27</v>
      </c>
      <c r="OOD124" s="483">
        <v>28.15</v>
      </c>
      <c r="OOE124" s="484">
        <v>486.86</v>
      </c>
      <c r="OOF124" s="485">
        <v>456.41</v>
      </c>
      <c r="OOG124" s="480" t="s">
        <v>181</v>
      </c>
      <c r="OOH124" s="481" t="s">
        <v>2082</v>
      </c>
      <c r="OOI124" s="481" t="s">
        <v>2083</v>
      </c>
      <c r="OOJ124" s="480" t="s">
        <v>2084</v>
      </c>
      <c r="OOK124" s="482" t="s">
        <v>27</v>
      </c>
      <c r="OOL124" s="483">
        <v>28.15</v>
      </c>
      <c r="OOM124" s="484">
        <v>486.86</v>
      </c>
      <c r="OON124" s="485">
        <v>456.41</v>
      </c>
      <c r="OOO124" s="480" t="s">
        <v>181</v>
      </c>
      <c r="OOP124" s="481" t="s">
        <v>2082</v>
      </c>
      <c r="OOQ124" s="481" t="s">
        <v>2083</v>
      </c>
      <c r="OOR124" s="480" t="s">
        <v>2084</v>
      </c>
      <c r="OOS124" s="482" t="s">
        <v>27</v>
      </c>
      <c r="OOT124" s="483">
        <v>28.15</v>
      </c>
      <c r="OOU124" s="484">
        <v>486.86</v>
      </c>
      <c r="OOV124" s="485">
        <v>456.41</v>
      </c>
      <c r="OOW124" s="480" t="s">
        <v>181</v>
      </c>
      <c r="OOX124" s="481" t="s">
        <v>2082</v>
      </c>
      <c r="OOY124" s="481" t="s">
        <v>2083</v>
      </c>
      <c r="OOZ124" s="480" t="s">
        <v>2084</v>
      </c>
      <c r="OPA124" s="482" t="s">
        <v>27</v>
      </c>
      <c r="OPB124" s="483">
        <v>28.15</v>
      </c>
      <c r="OPC124" s="484">
        <v>486.86</v>
      </c>
      <c r="OPD124" s="485">
        <v>456.41</v>
      </c>
      <c r="OPE124" s="480" t="s">
        <v>181</v>
      </c>
      <c r="OPF124" s="481" t="s">
        <v>2082</v>
      </c>
      <c r="OPG124" s="481" t="s">
        <v>2083</v>
      </c>
      <c r="OPH124" s="480" t="s">
        <v>2084</v>
      </c>
      <c r="OPI124" s="482" t="s">
        <v>27</v>
      </c>
      <c r="OPJ124" s="483">
        <v>28.15</v>
      </c>
      <c r="OPK124" s="484">
        <v>486.86</v>
      </c>
      <c r="OPL124" s="485">
        <v>456.41</v>
      </c>
      <c r="OPM124" s="480" t="s">
        <v>181</v>
      </c>
      <c r="OPN124" s="481" t="s">
        <v>2082</v>
      </c>
      <c r="OPO124" s="481" t="s">
        <v>2083</v>
      </c>
      <c r="OPP124" s="480" t="s">
        <v>2084</v>
      </c>
      <c r="OPQ124" s="482" t="s">
        <v>27</v>
      </c>
      <c r="OPR124" s="483">
        <v>28.15</v>
      </c>
      <c r="OPS124" s="484">
        <v>486.86</v>
      </c>
      <c r="OPT124" s="485">
        <v>456.41</v>
      </c>
      <c r="OPU124" s="480" t="s">
        <v>181</v>
      </c>
      <c r="OPV124" s="481" t="s">
        <v>2082</v>
      </c>
      <c r="OPW124" s="481" t="s">
        <v>2083</v>
      </c>
      <c r="OPX124" s="480" t="s">
        <v>2084</v>
      </c>
      <c r="OPY124" s="482" t="s">
        <v>27</v>
      </c>
      <c r="OPZ124" s="483">
        <v>28.15</v>
      </c>
      <c r="OQA124" s="484">
        <v>486.86</v>
      </c>
      <c r="OQB124" s="485">
        <v>456.41</v>
      </c>
      <c r="OQC124" s="480" t="s">
        <v>181</v>
      </c>
      <c r="OQD124" s="481" t="s">
        <v>2082</v>
      </c>
      <c r="OQE124" s="481" t="s">
        <v>2083</v>
      </c>
      <c r="OQF124" s="480" t="s">
        <v>2084</v>
      </c>
      <c r="OQG124" s="482" t="s">
        <v>27</v>
      </c>
      <c r="OQH124" s="483">
        <v>28.15</v>
      </c>
      <c r="OQI124" s="484">
        <v>486.86</v>
      </c>
      <c r="OQJ124" s="485">
        <v>456.41</v>
      </c>
      <c r="OQK124" s="480" t="s">
        <v>181</v>
      </c>
      <c r="OQL124" s="481" t="s">
        <v>2082</v>
      </c>
      <c r="OQM124" s="481" t="s">
        <v>2083</v>
      </c>
      <c r="OQN124" s="480" t="s">
        <v>2084</v>
      </c>
      <c r="OQO124" s="482" t="s">
        <v>27</v>
      </c>
      <c r="OQP124" s="483">
        <v>28.15</v>
      </c>
      <c r="OQQ124" s="484">
        <v>486.86</v>
      </c>
      <c r="OQR124" s="485">
        <v>456.41</v>
      </c>
      <c r="OQS124" s="480" t="s">
        <v>181</v>
      </c>
      <c r="OQT124" s="481" t="s">
        <v>2082</v>
      </c>
      <c r="OQU124" s="481" t="s">
        <v>2083</v>
      </c>
      <c r="OQV124" s="480" t="s">
        <v>2084</v>
      </c>
      <c r="OQW124" s="482" t="s">
        <v>27</v>
      </c>
      <c r="OQX124" s="483">
        <v>28.15</v>
      </c>
      <c r="OQY124" s="484">
        <v>486.86</v>
      </c>
      <c r="OQZ124" s="485">
        <v>456.41</v>
      </c>
      <c r="ORA124" s="480" t="s">
        <v>181</v>
      </c>
      <c r="ORB124" s="481" t="s">
        <v>2082</v>
      </c>
      <c r="ORC124" s="481" t="s">
        <v>2083</v>
      </c>
      <c r="ORD124" s="480" t="s">
        <v>2084</v>
      </c>
      <c r="ORE124" s="482" t="s">
        <v>27</v>
      </c>
      <c r="ORF124" s="483">
        <v>28.15</v>
      </c>
      <c r="ORG124" s="484">
        <v>486.86</v>
      </c>
      <c r="ORH124" s="485">
        <v>456.41</v>
      </c>
      <c r="ORI124" s="480" t="s">
        <v>181</v>
      </c>
      <c r="ORJ124" s="481" t="s">
        <v>2082</v>
      </c>
      <c r="ORK124" s="481" t="s">
        <v>2083</v>
      </c>
      <c r="ORL124" s="480" t="s">
        <v>2084</v>
      </c>
      <c r="ORM124" s="482" t="s">
        <v>27</v>
      </c>
      <c r="ORN124" s="483">
        <v>28.15</v>
      </c>
      <c r="ORO124" s="484">
        <v>486.86</v>
      </c>
      <c r="ORP124" s="485">
        <v>456.41</v>
      </c>
      <c r="ORQ124" s="480" t="s">
        <v>181</v>
      </c>
      <c r="ORR124" s="481" t="s">
        <v>2082</v>
      </c>
      <c r="ORS124" s="481" t="s">
        <v>2083</v>
      </c>
      <c r="ORT124" s="480" t="s">
        <v>2084</v>
      </c>
      <c r="ORU124" s="482" t="s">
        <v>27</v>
      </c>
      <c r="ORV124" s="483">
        <v>28.15</v>
      </c>
      <c r="ORW124" s="484">
        <v>486.86</v>
      </c>
      <c r="ORX124" s="485">
        <v>456.41</v>
      </c>
      <c r="ORY124" s="480" t="s">
        <v>181</v>
      </c>
      <c r="ORZ124" s="481" t="s">
        <v>2082</v>
      </c>
      <c r="OSA124" s="481" t="s">
        <v>2083</v>
      </c>
      <c r="OSB124" s="480" t="s">
        <v>2084</v>
      </c>
      <c r="OSC124" s="482" t="s">
        <v>27</v>
      </c>
      <c r="OSD124" s="483">
        <v>28.15</v>
      </c>
      <c r="OSE124" s="484">
        <v>486.86</v>
      </c>
      <c r="OSF124" s="485">
        <v>456.41</v>
      </c>
      <c r="OSG124" s="480" t="s">
        <v>181</v>
      </c>
      <c r="OSH124" s="481" t="s">
        <v>2082</v>
      </c>
      <c r="OSI124" s="481" t="s">
        <v>2083</v>
      </c>
      <c r="OSJ124" s="480" t="s">
        <v>2084</v>
      </c>
      <c r="OSK124" s="482" t="s">
        <v>27</v>
      </c>
      <c r="OSL124" s="483">
        <v>28.15</v>
      </c>
      <c r="OSM124" s="484">
        <v>486.86</v>
      </c>
      <c r="OSN124" s="485">
        <v>456.41</v>
      </c>
      <c r="OSO124" s="480" t="s">
        <v>181</v>
      </c>
      <c r="OSP124" s="481" t="s">
        <v>2082</v>
      </c>
      <c r="OSQ124" s="481" t="s">
        <v>2083</v>
      </c>
      <c r="OSR124" s="480" t="s">
        <v>2084</v>
      </c>
      <c r="OSS124" s="482" t="s">
        <v>27</v>
      </c>
      <c r="OST124" s="483">
        <v>28.15</v>
      </c>
      <c r="OSU124" s="484">
        <v>486.86</v>
      </c>
      <c r="OSV124" s="485">
        <v>456.41</v>
      </c>
      <c r="OSW124" s="480" t="s">
        <v>181</v>
      </c>
      <c r="OSX124" s="481" t="s">
        <v>2082</v>
      </c>
      <c r="OSY124" s="481" t="s">
        <v>2083</v>
      </c>
      <c r="OSZ124" s="480" t="s">
        <v>2084</v>
      </c>
      <c r="OTA124" s="482" t="s">
        <v>27</v>
      </c>
      <c r="OTB124" s="483">
        <v>28.15</v>
      </c>
      <c r="OTC124" s="484">
        <v>486.86</v>
      </c>
      <c r="OTD124" s="485">
        <v>456.41</v>
      </c>
      <c r="OTE124" s="480" t="s">
        <v>181</v>
      </c>
      <c r="OTF124" s="481" t="s">
        <v>2082</v>
      </c>
      <c r="OTG124" s="481" t="s">
        <v>2083</v>
      </c>
      <c r="OTH124" s="480" t="s">
        <v>2084</v>
      </c>
      <c r="OTI124" s="482" t="s">
        <v>27</v>
      </c>
      <c r="OTJ124" s="483">
        <v>28.15</v>
      </c>
      <c r="OTK124" s="484">
        <v>486.86</v>
      </c>
      <c r="OTL124" s="485">
        <v>456.41</v>
      </c>
      <c r="OTM124" s="480" t="s">
        <v>181</v>
      </c>
      <c r="OTN124" s="481" t="s">
        <v>2082</v>
      </c>
      <c r="OTO124" s="481" t="s">
        <v>2083</v>
      </c>
      <c r="OTP124" s="480" t="s">
        <v>2084</v>
      </c>
      <c r="OTQ124" s="482" t="s">
        <v>27</v>
      </c>
      <c r="OTR124" s="483">
        <v>28.15</v>
      </c>
      <c r="OTS124" s="484">
        <v>486.86</v>
      </c>
      <c r="OTT124" s="485">
        <v>456.41</v>
      </c>
      <c r="OTU124" s="480" t="s">
        <v>181</v>
      </c>
      <c r="OTV124" s="481" t="s">
        <v>2082</v>
      </c>
      <c r="OTW124" s="481" t="s">
        <v>2083</v>
      </c>
      <c r="OTX124" s="480" t="s">
        <v>2084</v>
      </c>
      <c r="OTY124" s="482" t="s">
        <v>27</v>
      </c>
      <c r="OTZ124" s="483">
        <v>28.15</v>
      </c>
      <c r="OUA124" s="484">
        <v>486.86</v>
      </c>
      <c r="OUB124" s="485">
        <v>456.41</v>
      </c>
      <c r="OUC124" s="480" t="s">
        <v>181</v>
      </c>
      <c r="OUD124" s="481" t="s">
        <v>2082</v>
      </c>
      <c r="OUE124" s="481" t="s">
        <v>2083</v>
      </c>
      <c r="OUF124" s="480" t="s">
        <v>2084</v>
      </c>
      <c r="OUG124" s="482" t="s">
        <v>27</v>
      </c>
      <c r="OUH124" s="483">
        <v>28.15</v>
      </c>
      <c r="OUI124" s="484">
        <v>486.86</v>
      </c>
      <c r="OUJ124" s="485">
        <v>456.41</v>
      </c>
      <c r="OUK124" s="480" t="s">
        <v>181</v>
      </c>
      <c r="OUL124" s="481" t="s">
        <v>2082</v>
      </c>
      <c r="OUM124" s="481" t="s">
        <v>2083</v>
      </c>
      <c r="OUN124" s="480" t="s">
        <v>2084</v>
      </c>
      <c r="OUO124" s="482" t="s">
        <v>27</v>
      </c>
      <c r="OUP124" s="483">
        <v>28.15</v>
      </c>
      <c r="OUQ124" s="484">
        <v>486.86</v>
      </c>
      <c r="OUR124" s="485">
        <v>456.41</v>
      </c>
      <c r="OUS124" s="480" t="s">
        <v>181</v>
      </c>
      <c r="OUT124" s="481" t="s">
        <v>2082</v>
      </c>
      <c r="OUU124" s="481" t="s">
        <v>2083</v>
      </c>
      <c r="OUV124" s="480" t="s">
        <v>2084</v>
      </c>
      <c r="OUW124" s="482" t="s">
        <v>27</v>
      </c>
      <c r="OUX124" s="483">
        <v>28.15</v>
      </c>
      <c r="OUY124" s="484">
        <v>486.86</v>
      </c>
      <c r="OUZ124" s="485">
        <v>456.41</v>
      </c>
      <c r="OVA124" s="480" t="s">
        <v>181</v>
      </c>
      <c r="OVB124" s="481" t="s">
        <v>2082</v>
      </c>
      <c r="OVC124" s="481" t="s">
        <v>2083</v>
      </c>
      <c r="OVD124" s="480" t="s">
        <v>2084</v>
      </c>
      <c r="OVE124" s="482" t="s">
        <v>27</v>
      </c>
      <c r="OVF124" s="483">
        <v>28.15</v>
      </c>
      <c r="OVG124" s="484">
        <v>486.86</v>
      </c>
      <c r="OVH124" s="485">
        <v>456.41</v>
      </c>
      <c r="OVI124" s="480" t="s">
        <v>181</v>
      </c>
      <c r="OVJ124" s="481" t="s">
        <v>2082</v>
      </c>
      <c r="OVK124" s="481" t="s">
        <v>2083</v>
      </c>
      <c r="OVL124" s="480" t="s">
        <v>2084</v>
      </c>
      <c r="OVM124" s="482" t="s">
        <v>27</v>
      </c>
      <c r="OVN124" s="483">
        <v>28.15</v>
      </c>
      <c r="OVO124" s="484">
        <v>486.86</v>
      </c>
      <c r="OVP124" s="485">
        <v>456.41</v>
      </c>
      <c r="OVQ124" s="480" t="s">
        <v>181</v>
      </c>
      <c r="OVR124" s="481" t="s">
        <v>2082</v>
      </c>
      <c r="OVS124" s="481" t="s">
        <v>2083</v>
      </c>
      <c r="OVT124" s="480" t="s">
        <v>2084</v>
      </c>
      <c r="OVU124" s="482" t="s">
        <v>27</v>
      </c>
      <c r="OVV124" s="483">
        <v>28.15</v>
      </c>
      <c r="OVW124" s="484">
        <v>486.86</v>
      </c>
      <c r="OVX124" s="485">
        <v>456.41</v>
      </c>
      <c r="OVY124" s="480" t="s">
        <v>181</v>
      </c>
      <c r="OVZ124" s="481" t="s">
        <v>2082</v>
      </c>
      <c r="OWA124" s="481" t="s">
        <v>2083</v>
      </c>
      <c r="OWB124" s="480" t="s">
        <v>2084</v>
      </c>
      <c r="OWC124" s="482" t="s">
        <v>27</v>
      </c>
      <c r="OWD124" s="483">
        <v>28.15</v>
      </c>
      <c r="OWE124" s="484">
        <v>486.86</v>
      </c>
      <c r="OWF124" s="485">
        <v>456.41</v>
      </c>
      <c r="OWG124" s="480" t="s">
        <v>181</v>
      </c>
      <c r="OWH124" s="481" t="s">
        <v>2082</v>
      </c>
      <c r="OWI124" s="481" t="s">
        <v>2083</v>
      </c>
      <c r="OWJ124" s="480" t="s">
        <v>2084</v>
      </c>
      <c r="OWK124" s="482" t="s">
        <v>27</v>
      </c>
      <c r="OWL124" s="483">
        <v>28.15</v>
      </c>
      <c r="OWM124" s="484">
        <v>486.86</v>
      </c>
      <c r="OWN124" s="485">
        <v>456.41</v>
      </c>
      <c r="OWO124" s="480" t="s">
        <v>181</v>
      </c>
      <c r="OWP124" s="481" t="s">
        <v>2082</v>
      </c>
      <c r="OWQ124" s="481" t="s">
        <v>2083</v>
      </c>
      <c r="OWR124" s="480" t="s">
        <v>2084</v>
      </c>
      <c r="OWS124" s="482" t="s">
        <v>27</v>
      </c>
      <c r="OWT124" s="483">
        <v>28.15</v>
      </c>
      <c r="OWU124" s="484">
        <v>486.86</v>
      </c>
      <c r="OWV124" s="485">
        <v>456.41</v>
      </c>
      <c r="OWW124" s="480" t="s">
        <v>181</v>
      </c>
      <c r="OWX124" s="481" t="s">
        <v>2082</v>
      </c>
      <c r="OWY124" s="481" t="s">
        <v>2083</v>
      </c>
      <c r="OWZ124" s="480" t="s">
        <v>2084</v>
      </c>
      <c r="OXA124" s="482" t="s">
        <v>27</v>
      </c>
      <c r="OXB124" s="483">
        <v>28.15</v>
      </c>
      <c r="OXC124" s="484">
        <v>486.86</v>
      </c>
      <c r="OXD124" s="485">
        <v>456.41</v>
      </c>
      <c r="OXE124" s="480" t="s">
        <v>181</v>
      </c>
      <c r="OXF124" s="481" t="s">
        <v>2082</v>
      </c>
      <c r="OXG124" s="481" t="s">
        <v>2083</v>
      </c>
      <c r="OXH124" s="480" t="s">
        <v>2084</v>
      </c>
      <c r="OXI124" s="482" t="s">
        <v>27</v>
      </c>
      <c r="OXJ124" s="483">
        <v>28.15</v>
      </c>
      <c r="OXK124" s="484">
        <v>486.86</v>
      </c>
      <c r="OXL124" s="485">
        <v>456.41</v>
      </c>
      <c r="OXM124" s="480" t="s">
        <v>181</v>
      </c>
      <c r="OXN124" s="481" t="s">
        <v>2082</v>
      </c>
      <c r="OXO124" s="481" t="s">
        <v>2083</v>
      </c>
      <c r="OXP124" s="480" t="s">
        <v>2084</v>
      </c>
      <c r="OXQ124" s="482" t="s">
        <v>27</v>
      </c>
      <c r="OXR124" s="483">
        <v>28.15</v>
      </c>
      <c r="OXS124" s="484">
        <v>486.86</v>
      </c>
      <c r="OXT124" s="485">
        <v>456.41</v>
      </c>
      <c r="OXU124" s="480" t="s">
        <v>181</v>
      </c>
      <c r="OXV124" s="481" t="s">
        <v>2082</v>
      </c>
      <c r="OXW124" s="481" t="s">
        <v>2083</v>
      </c>
      <c r="OXX124" s="480" t="s">
        <v>2084</v>
      </c>
      <c r="OXY124" s="482" t="s">
        <v>27</v>
      </c>
      <c r="OXZ124" s="483">
        <v>28.15</v>
      </c>
      <c r="OYA124" s="484">
        <v>486.86</v>
      </c>
      <c r="OYB124" s="485">
        <v>456.41</v>
      </c>
      <c r="OYC124" s="480" t="s">
        <v>181</v>
      </c>
      <c r="OYD124" s="481" t="s">
        <v>2082</v>
      </c>
      <c r="OYE124" s="481" t="s">
        <v>2083</v>
      </c>
      <c r="OYF124" s="480" t="s">
        <v>2084</v>
      </c>
      <c r="OYG124" s="482" t="s">
        <v>27</v>
      </c>
      <c r="OYH124" s="483">
        <v>28.15</v>
      </c>
      <c r="OYI124" s="484">
        <v>486.86</v>
      </c>
      <c r="OYJ124" s="485">
        <v>456.41</v>
      </c>
      <c r="OYK124" s="480" t="s">
        <v>181</v>
      </c>
      <c r="OYL124" s="481" t="s">
        <v>2082</v>
      </c>
      <c r="OYM124" s="481" t="s">
        <v>2083</v>
      </c>
      <c r="OYN124" s="480" t="s">
        <v>2084</v>
      </c>
      <c r="OYO124" s="482" t="s">
        <v>27</v>
      </c>
      <c r="OYP124" s="483">
        <v>28.15</v>
      </c>
      <c r="OYQ124" s="484">
        <v>486.86</v>
      </c>
      <c r="OYR124" s="485">
        <v>456.41</v>
      </c>
      <c r="OYS124" s="480" t="s">
        <v>181</v>
      </c>
      <c r="OYT124" s="481" t="s">
        <v>2082</v>
      </c>
      <c r="OYU124" s="481" t="s">
        <v>2083</v>
      </c>
      <c r="OYV124" s="480" t="s">
        <v>2084</v>
      </c>
      <c r="OYW124" s="482" t="s">
        <v>27</v>
      </c>
      <c r="OYX124" s="483">
        <v>28.15</v>
      </c>
      <c r="OYY124" s="484">
        <v>486.86</v>
      </c>
      <c r="OYZ124" s="485">
        <v>456.41</v>
      </c>
      <c r="OZA124" s="480" t="s">
        <v>181</v>
      </c>
      <c r="OZB124" s="481" t="s">
        <v>2082</v>
      </c>
      <c r="OZC124" s="481" t="s">
        <v>2083</v>
      </c>
      <c r="OZD124" s="480" t="s">
        <v>2084</v>
      </c>
      <c r="OZE124" s="482" t="s">
        <v>27</v>
      </c>
      <c r="OZF124" s="483">
        <v>28.15</v>
      </c>
      <c r="OZG124" s="484">
        <v>486.86</v>
      </c>
      <c r="OZH124" s="485">
        <v>456.41</v>
      </c>
      <c r="OZI124" s="480" t="s">
        <v>181</v>
      </c>
      <c r="OZJ124" s="481" t="s">
        <v>2082</v>
      </c>
      <c r="OZK124" s="481" t="s">
        <v>2083</v>
      </c>
      <c r="OZL124" s="480" t="s">
        <v>2084</v>
      </c>
      <c r="OZM124" s="482" t="s">
        <v>27</v>
      </c>
      <c r="OZN124" s="483">
        <v>28.15</v>
      </c>
      <c r="OZO124" s="484">
        <v>486.86</v>
      </c>
      <c r="OZP124" s="485">
        <v>456.41</v>
      </c>
      <c r="OZQ124" s="480" t="s">
        <v>181</v>
      </c>
      <c r="OZR124" s="481" t="s">
        <v>2082</v>
      </c>
      <c r="OZS124" s="481" t="s">
        <v>2083</v>
      </c>
      <c r="OZT124" s="480" t="s">
        <v>2084</v>
      </c>
      <c r="OZU124" s="482" t="s">
        <v>27</v>
      </c>
      <c r="OZV124" s="483">
        <v>28.15</v>
      </c>
      <c r="OZW124" s="484">
        <v>486.86</v>
      </c>
      <c r="OZX124" s="485">
        <v>456.41</v>
      </c>
      <c r="OZY124" s="480" t="s">
        <v>181</v>
      </c>
      <c r="OZZ124" s="481" t="s">
        <v>2082</v>
      </c>
      <c r="PAA124" s="481" t="s">
        <v>2083</v>
      </c>
      <c r="PAB124" s="480" t="s">
        <v>2084</v>
      </c>
      <c r="PAC124" s="482" t="s">
        <v>27</v>
      </c>
      <c r="PAD124" s="483">
        <v>28.15</v>
      </c>
      <c r="PAE124" s="484">
        <v>486.86</v>
      </c>
      <c r="PAF124" s="485">
        <v>456.41</v>
      </c>
      <c r="PAG124" s="480" t="s">
        <v>181</v>
      </c>
      <c r="PAH124" s="481" t="s">
        <v>2082</v>
      </c>
      <c r="PAI124" s="481" t="s">
        <v>2083</v>
      </c>
      <c r="PAJ124" s="480" t="s">
        <v>2084</v>
      </c>
      <c r="PAK124" s="482" t="s">
        <v>27</v>
      </c>
      <c r="PAL124" s="483">
        <v>28.15</v>
      </c>
      <c r="PAM124" s="484">
        <v>486.86</v>
      </c>
      <c r="PAN124" s="485">
        <v>456.41</v>
      </c>
      <c r="PAO124" s="480" t="s">
        <v>181</v>
      </c>
      <c r="PAP124" s="481" t="s">
        <v>2082</v>
      </c>
      <c r="PAQ124" s="481" t="s">
        <v>2083</v>
      </c>
      <c r="PAR124" s="480" t="s">
        <v>2084</v>
      </c>
      <c r="PAS124" s="482" t="s">
        <v>27</v>
      </c>
      <c r="PAT124" s="483">
        <v>28.15</v>
      </c>
      <c r="PAU124" s="484">
        <v>486.86</v>
      </c>
      <c r="PAV124" s="485">
        <v>456.41</v>
      </c>
      <c r="PAW124" s="480" t="s">
        <v>181</v>
      </c>
      <c r="PAX124" s="481" t="s">
        <v>2082</v>
      </c>
      <c r="PAY124" s="481" t="s">
        <v>2083</v>
      </c>
      <c r="PAZ124" s="480" t="s">
        <v>2084</v>
      </c>
      <c r="PBA124" s="482" t="s">
        <v>27</v>
      </c>
      <c r="PBB124" s="483">
        <v>28.15</v>
      </c>
      <c r="PBC124" s="484">
        <v>486.86</v>
      </c>
      <c r="PBD124" s="485">
        <v>456.41</v>
      </c>
      <c r="PBE124" s="480" t="s">
        <v>181</v>
      </c>
      <c r="PBF124" s="481" t="s">
        <v>2082</v>
      </c>
      <c r="PBG124" s="481" t="s">
        <v>2083</v>
      </c>
      <c r="PBH124" s="480" t="s">
        <v>2084</v>
      </c>
      <c r="PBI124" s="482" t="s">
        <v>27</v>
      </c>
      <c r="PBJ124" s="483">
        <v>28.15</v>
      </c>
      <c r="PBK124" s="484">
        <v>486.86</v>
      </c>
      <c r="PBL124" s="485">
        <v>456.41</v>
      </c>
      <c r="PBM124" s="480" t="s">
        <v>181</v>
      </c>
      <c r="PBN124" s="481" t="s">
        <v>2082</v>
      </c>
      <c r="PBO124" s="481" t="s">
        <v>2083</v>
      </c>
      <c r="PBP124" s="480" t="s">
        <v>2084</v>
      </c>
      <c r="PBQ124" s="482" t="s">
        <v>27</v>
      </c>
      <c r="PBR124" s="483">
        <v>28.15</v>
      </c>
      <c r="PBS124" s="484">
        <v>486.86</v>
      </c>
      <c r="PBT124" s="485">
        <v>456.41</v>
      </c>
      <c r="PBU124" s="480" t="s">
        <v>181</v>
      </c>
      <c r="PBV124" s="481" t="s">
        <v>2082</v>
      </c>
      <c r="PBW124" s="481" t="s">
        <v>2083</v>
      </c>
      <c r="PBX124" s="480" t="s">
        <v>2084</v>
      </c>
      <c r="PBY124" s="482" t="s">
        <v>27</v>
      </c>
      <c r="PBZ124" s="483">
        <v>28.15</v>
      </c>
      <c r="PCA124" s="484">
        <v>486.86</v>
      </c>
      <c r="PCB124" s="485">
        <v>456.41</v>
      </c>
      <c r="PCC124" s="480" t="s">
        <v>181</v>
      </c>
      <c r="PCD124" s="481" t="s">
        <v>2082</v>
      </c>
      <c r="PCE124" s="481" t="s">
        <v>2083</v>
      </c>
      <c r="PCF124" s="480" t="s">
        <v>2084</v>
      </c>
      <c r="PCG124" s="482" t="s">
        <v>27</v>
      </c>
      <c r="PCH124" s="483">
        <v>28.15</v>
      </c>
      <c r="PCI124" s="484">
        <v>486.86</v>
      </c>
      <c r="PCJ124" s="485">
        <v>456.41</v>
      </c>
      <c r="PCK124" s="480" t="s">
        <v>181</v>
      </c>
      <c r="PCL124" s="481" t="s">
        <v>2082</v>
      </c>
      <c r="PCM124" s="481" t="s">
        <v>2083</v>
      </c>
      <c r="PCN124" s="480" t="s">
        <v>2084</v>
      </c>
      <c r="PCO124" s="482" t="s">
        <v>27</v>
      </c>
      <c r="PCP124" s="483">
        <v>28.15</v>
      </c>
      <c r="PCQ124" s="484">
        <v>486.86</v>
      </c>
      <c r="PCR124" s="485">
        <v>456.41</v>
      </c>
      <c r="PCS124" s="480" t="s">
        <v>181</v>
      </c>
      <c r="PCT124" s="481" t="s">
        <v>2082</v>
      </c>
      <c r="PCU124" s="481" t="s">
        <v>2083</v>
      </c>
      <c r="PCV124" s="480" t="s">
        <v>2084</v>
      </c>
      <c r="PCW124" s="482" t="s">
        <v>27</v>
      </c>
      <c r="PCX124" s="483">
        <v>28.15</v>
      </c>
      <c r="PCY124" s="484">
        <v>486.86</v>
      </c>
      <c r="PCZ124" s="485">
        <v>456.41</v>
      </c>
      <c r="PDA124" s="480" t="s">
        <v>181</v>
      </c>
      <c r="PDB124" s="481" t="s">
        <v>2082</v>
      </c>
      <c r="PDC124" s="481" t="s">
        <v>2083</v>
      </c>
      <c r="PDD124" s="480" t="s">
        <v>2084</v>
      </c>
      <c r="PDE124" s="482" t="s">
        <v>27</v>
      </c>
      <c r="PDF124" s="483">
        <v>28.15</v>
      </c>
      <c r="PDG124" s="484">
        <v>486.86</v>
      </c>
      <c r="PDH124" s="485">
        <v>456.41</v>
      </c>
      <c r="PDI124" s="480" t="s">
        <v>181</v>
      </c>
      <c r="PDJ124" s="481" t="s">
        <v>2082</v>
      </c>
      <c r="PDK124" s="481" t="s">
        <v>2083</v>
      </c>
      <c r="PDL124" s="480" t="s">
        <v>2084</v>
      </c>
      <c r="PDM124" s="482" t="s">
        <v>27</v>
      </c>
      <c r="PDN124" s="483">
        <v>28.15</v>
      </c>
      <c r="PDO124" s="484">
        <v>486.86</v>
      </c>
      <c r="PDP124" s="485">
        <v>456.41</v>
      </c>
      <c r="PDQ124" s="480" t="s">
        <v>181</v>
      </c>
      <c r="PDR124" s="481" t="s">
        <v>2082</v>
      </c>
      <c r="PDS124" s="481" t="s">
        <v>2083</v>
      </c>
      <c r="PDT124" s="480" t="s">
        <v>2084</v>
      </c>
      <c r="PDU124" s="482" t="s">
        <v>27</v>
      </c>
      <c r="PDV124" s="483">
        <v>28.15</v>
      </c>
      <c r="PDW124" s="484">
        <v>486.86</v>
      </c>
      <c r="PDX124" s="485">
        <v>456.41</v>
      </c>
      <c r="PDY124" s="480" t="s">
        <v>181</v>
      </c>
      <c r="PDZ124" s="481" t="s">
        <v>2082</v>
      </c>
      <c r="PEA124" s="481" t="s">
        <v>2083</v>
      </c>
      <c r="PEB124" s="480" t="s">
        <v>2084</v>
      </c>
      <c r="PEC124" s="482" t="s">
        <v>27</v>
      </c>
      <c r="PED124" s="483">
        <v>28.15</v>
      </c>
      <c r="PEE124" s="484">
        <v>486.86</v>
      </c>
      <c r="PEF124" s="485">
        <v>456.41</v>
      </c>
      <c r="PEG124" s="480" t="s">
        <v>181</v>
      </c>
      <c r="PEH124" s="481" t="s">
        <v>2082</v>
      </c>
      <c r="PEI124" s="481" t="s">
        <v>2083</v>
      </c>
      <c r="PEJ124" s="480" t="s">
        <v>2084</v>
      </c>
      <c r="PEK124" s="482" t="s">
        <v>27</v>
      </c>
      <c r="PEL124" s="483">
        <v>28.15</v>
      </c>
      <c r="PEM124" s="484">
        <v>486.86</v>
      </c>
      <c r="PEN124" s="485">
        <v>456.41</v>
      </c>
      <c r="PEO124" s="480" t="s">
        <v>181</v>
      </c>
      <c r="PEP124" s="481" t="s">
        <v>2082</v>
      </c>
      <c r="PEQ124" s="481" t="s">
        <v>2083</v>
      </c>
      <c r="PER124" s="480" t="s">
        <v>2084</v>
      </c>
      <c r="PES124" s="482" t="s">
        <v>27</v>
      </c>
      <c r="PET124" s="483">
        <v>28.15</v>
      </c>
      <c r="PEU124" s="484">
        <v>486.86</v>
      </c>
      <c r="PEV124" s="485">
        <v>456.41</v>
      </c>
      <c r="PEW124" s="480" t="s">
        <v>181</v>
      </c>
      <c r="PEX124" s="481" t="s">
        <v>2082</v>
      </c>
      <c r="PEY124" s="481" t="s">
        <v>2083</v>
      </c>
      <c r="PEZ124" s="480" t="s">
        <v>2084</v>
      </c>
      <c r="PFA124" s="482" t="s">
        <v>27</v>
      </c>
      <c r="PFB124" s="483">
        <v>28.15</v>
      </c>
      <c r="PFC124" s="484">
        <v>486.86</v>
      </c>
      <c r="PFD124" s="485">
        <v>456.41</v>
      </c>
      <c r="PFE124" s="480" t="s">
        <v>181</v>
      </c>
      <c r="PFF124" s="481" t="s">
        <v>2082</v>
      </c>
      <c r="PFG124" s="481" t="s">
        <v>2083</v>
      </c>
      <c r="PFH124" s="480" t="s">
        <v>2084</v>
      </c>
      <c r="PFI124" s="482" t="s">
        <v>27</v>
      </c>
      <c r="PFJ124" s="483">
        <v>28.15</v>
      </c>
      <c r="PFK124" s="484">
        <v>486.86</v>
      </c>
      <c r="PFL124" s="485">
        <v>456.41</v>
      </c>
      <c r="PFM124" s="480" t="s">
        <v>181</v>
      </c>
      <c r="PFN124" s="481" t="s">
        <v>2082</v>
      </c>
      <c r="PFO124" s="481" t="s">
        <v>2083</v>
      </c>
      <c r="PFP124" s="480" t="s">
        <v>2084</v>
      </c>
      <c r="PFQ124" s="482" t="s">
        <v>27</v>
      </c>
      <c r="PFR124" s="483">
        <v>28.15</v>
      </c>
      <c r="PFS124" s="484">
        <v>486.86</v>
      </c>
      <c r="PFT124" s="485">
        <v>456.41</v>
      </c>
      <c r="PFU124" s="480" t="s">
        <v>181</v>
      </c>
      <c r="PFV124" s="481" t="s">
        <v>2082</v>
      </c>
      <c r="PFW124" s="481" t="s">
        <v>2083</v>
      </c>
      <c r="PFX124" s="480" t="s">
        <v>2084</v>
      </c>
      <c r="PFY124" s="482" t="s">
        <v>27</v>
      </c>
      <c r="PFZ124" s="483">
        <v>28.15</v>
      </c>
      <c r="PGA124" s="484">
        <v>486.86</v>
      </c>
      <c r="PGB124" s="485">
        <v>456.41</v>
      </c>
      <c r="PGC124" s="480" t="s">
        <v>181</v>
      </c>
      <c r="PGD124" s="481" t="s">
        <v>2082</v>
      </c>
      <c r="PGE124" s="481" t="s">
        <v>2083</v>
      </c>
      <c r="PGF124" s="480" t="s">
        <v>2084</v>
      </c>
      <c r="PGG124" s="482" t="s">
        <v>27</v>
      </c>
      <c r="PGH124" s="483">
        <v>28.15</v>
      </c>
      <c r="PGI124" s="484">
        <v>486.86</v>
      </c>
      <c r="PGJ124" s="485">
        <v>456.41</v>
      </c>
      <c r="PGK124" s="480" t="s">
        <v>181</v>
      </c>
      <c r="PGL124" s="481" t="s">
        <v>2082</v>
      </c>
      <c r="PGM124" s="481" t="s">
        <v>2083</v>
      </c>
      <c r="PGN124" s="480" t="s">
        <v>2084</v>
      </c>
      <c r="PGO124" s="482" t="s">
        <v>27</v>
      </c>
      <c r="PGP124" s="483">
        <v>28.15</v>
      </c>
      <c r="PGQ124" s="484">
        <v>486.86</v>
      </c>
      <c r="PGR124" s="485">
        <v>456.41</v>
      </c>
      <c r="PGS124" s="480" t="s">
        <v>181</v>
      </c>
      <c r="PGT124" s="481" t="s">
        <v>2082</v>
      </c>
      <c r="PGU124" s="481" t="s">
        <v>2083</v>
      </c>
      <c r="PGV124" s="480" t="s">
        <v>2084</v>
      </c>
      <c r="PGW124" s="482" t="s">
        <v>27</v>
      </c>
      <c r="PGX124" s="483">
        <v>28.15</v>
      </c>
      <c r="PGY124" s="484">
        <v>486.86</v>
      </c>
      <c r="PGZ124" s="485">
        <v>456.41</v>
      </c>
      <c r="PHA124" s="480" t="s">
        <v>181</v>
      </c>
      <c r="PHB124" s="481" t="s">
        <v>2082</v>
      </c>
      <c r="PHC124" s="481" t="s">
        <v>2083</v>
      </c>
      <c r="PHD124" s="480" t="s">
        <v>2084</v>
      </c>
      <c r="PHE124" s="482" t="s">
        <v>27</v>
      </c>
      <c r="PHF124" s="483">
        <v>28.15</v>
      </c>
      <c r="PHG124" s="484">
        <v>486.86</v>
      </c>
      <c r="PHH124" s="485">
        <v>456.41</v>
      </c>
      <c r="PHI124" s="480" t="s">
        <v>181</v>
      </c>
      <c r="PHJ124" s="481" t="s">
        <v>2082</v>
      </c>
      <c r="PHK124" s="481" t="s">
        <v>2083</v>
      </c>
      <c r="PHL124" s="480" t="s">
        <v>2084</v>
      </c>
      <c r="PHM124" s="482" t="s">
        <v>27</v>
      </c>
      <c r="PHN124" s="483">
        <v>28.15</v>
      </c>
      <c r="PHO124" s="484">
        <v>486.86</v>
      </c>
      <c r="PHP124" s="485">
        <v>456.41</v>
      </c>
      <c r="PHQ124" s="480" t="s">
        <v>181</v>
      </c>
      <c r="PHR124" s="481" t="s">
        <v>2082</v>
      </c>
      <c r="PHS124" s="481" t="s">
        <v>2083</v>
      </c>
      <c r="PHT124" s="480" t="s">
        <v>2084</v>
      </c>
      <c r="PHU124" s="482" t="s">
        <v>27</v>
      </c>
      <c r="PHV124" s="483">
        <v>28.15</v>
      </c>
      <c r="PHW124" s="484">
        <v>486.86</v>
      </c>
      <c r="PHX124" s="485">
        <v>456.41</v>
      </c>
      <c r="PHY124" s="480" t="s">
        <v>181</v>
      </c>
      <c r="PHZ124" s="481" t="s">
        <v>2082</v>
      </c>
      <c r="PIA124" s="481" t="s">
        <v>2083</v>
      </c>
      <c r="PIB124" s="480" t="s">
        <v>2084</v>
      </c>
      <c r="PIC124" s="482" t="s">
        <v>27</v>
      </c>
      <c r="PID124" s="483">
        <v>28.15</v>
      </c>
      <c r="PIE124" s="484">
        <v>486.86</v>
      </c>
      <c r="PIF124" s="485">
        <v>456.41</v>
      </c>
      <c r="PIG124" s="480" t="s">
        <v>181</v>
      </c>
      <c r="PIH124" s="481" t="s">
        <v>2082</v>
      </c>
      <c r="PII124" s="481" t="s">
        <v>2083</v>
      </c>
      <c r="PIJ124" s="480" t="s">
        <v>2084</v>
      </c>
      <c r="PIK124" s="482" t="s">
        <v>27</v>
      </c>
      <c r="PIL124" s="483">
        <v>28.15</v>
      </c>
      <c r="PIM124" s="484">
        <v>486.86</v>
      </c>
      <c r="PIN124" s="485">
        <v>456.41</v>
      </c>
      <c r="PIO124" s="480" t="s">
        <v>181</v>
      </c>
      <c r="PIP124" s="481" t="s">
        <v>2082</v>
      </c>
      <c r="PIQ124" s="481" t="s">
        <v>2083</v>
      </c>
      <c r="PIR124" s="480" t="s">
        <v>2084</v>
      </c>
      <c r="PIS124" s="482" t="s">
        <v>27</v>
      </c>
      <c r="PIT124" s="483">
        <v>28.15</v>
      </c>
      <c r="PIU124" s="484">
        <v>486.86</v>
      </c>
      <c r="PIV124" s="485">
        <v>456.41</v>
      </c>
      <c r="PIW124" s="480" t="s">
        <v>181</v>
      </c>
      <c r="PIX124" s="481" t="s">
        <v>2082</v>
      </c>
      <c r="PIY124" s="481" t="s">
        <v>2083</v>
      </c>
      <c r="PIZ124" s="480" t="s">
        <v>2084</v>
      </c>
      <c r="PJA124" s="482" t="s">
        <v>27</v>
      </c>
      <c r="PJB124" s="483">
        <v>28.15</v>
      </c>
      <c r="PJC124" s="484">
        <v>486.86</v>
      </c>
      <c r="PJD124" s="485">
        <v>456.41</v>
      </c>
      <c r="PJE124" s="480" t="s">
        <v>181</v>
      </c>
      <c r="PJF124" s="481" t="s">
        <v>2082</v>
      </c>
      <c r="PJG124" s="481" t="s">
        <v>2083</v>
      </c>
      <c r="PJH124" s="480" t="s">
        <v>2084</v>
      </c>
      <c r="PJI124" s="482" t="s">
        <v>27</v>
      </c>
      <c r="PJJ124" s="483">
        <v>28.15</v>
      </c>
      <c r="PJK124" s="484">
        <v>486.86</v>
      </c>
      <c r="PJL124" s="485">
        <v>456.41</v>
      </c>
      <c r="PJM124" s="480" t="s">
        <v>181</v>
      </c>
      <c r="PJN124" s="481" t="s">
        <v>2082</v>
      </c>
      <c r="PJO124" s="481" t="s">
        <v>2083</v>
      </c>
      <c r="PJP124" s="480" t="s">
        <v>2084</v>
      </c>
      <c r="PJQ124" s="482" t="s">
        <v>27</v>
      </c>
      <c r="PJR124" s="483">
        <v>28.15</v>
      </c>
      <c r="PJS124" s="484">
        <v>486.86</v>
      </c>
      <c r="PJT124" s="485">
        <v>456.41</v>
      </c>
      <c r="PJU124" s="480" t="s">
        <v>181</v>
      </c>
      <c r="PJV124" s="481" t="s">
        <v>2082</v>
      </c>
      <c r="PJW124" s="481" t="s">
        <v>2083</v>
      </c>
      <c r="PJX124" s="480" t="s">
        <v>2084</v>
      </c>
      <c r="PJY124" s="482" t="s">
        <v>27</v>
      </c>
      <c r="PJZ124" s="483">
        <v>28.15</v>
      </c>
      <c r="PKA124" s="484">
        <v>486.86</v>
      </c>
      <c r="PKB124" s="485">
        <v>456.41</v>
      </c>
      <c r="PKC124" s="480" t="s">
        <v>181</v>
      </c>
      <c r="PKD124" s="481" t="s">
        <v>2082</v>
      </c>
      <c r="PKE124" s="481" t="s">
        <v>2083</v>
      </c>
      <c r="PKF124" s="480" t="s">
        <v>2084</v>
      </c>
      <c r="PKG124" s="482" t="s">
        <v>27</v>
      </c>
      <c r="PKH124" s="483">
        <v>28.15</v>
      </c>
      <c r="PKI124" s="484">
        <v>486.86</v>
      </c>
      <c r="PKJ124" s="485">
        <v>456.41</v>
      </c>
      <c r="PKK124" s="480" t="s">
        <v>181</v>
      </c>
      <c r="PKL124" s="481" t="s">
        <v>2082</v>
      </c>
      <c r="PKM124" s="481" t="s">
        <v>2083</v>
      </c>
      <c r="PKN124" s="480" t="s">
        <v>2084</v>
      </c>
      <c r="PKO124" s="482" t="s">
        <v>27</v>
      </c>
      <c r="PKP124" s="483">
        <v>28.15</v>
      </c>
      <c r="PKQ124" s="484">
        <v>486.86</v>
      </c>
      <c r="PKR124" s="485">
        <v>456.41</v>
      </c>
      <c r="PKS124" s="480" t="s">
        <v>181</v>
      </c>
      <c r="PKT124" s="481" t="s">
        <v>2082</v>
      </c>
      <c r="PKU124" s="481" t="s">
        <v>2083</v>
      </c>
      <c r="PKV124" s="480" t="s">
        <v>2084</v>
      </c>
      <c r="PKW124" s="482" t="s">
        <v>27</v>
      </c>
      <c r="PKX124" s="483">
        <v>28.15</v>
      </c>
      <c r="PKY124" s="484">
        <v>486.86</v>
      </c>
      <c r="PKZ124" s="485">
        <v>456.41</v>
      </c>
      <c r="PLA124" s="480" t="s">
        <v>181</v>
      </c>
      <c r="PLB124" s="481" t="s">
        <v>2082</v>
      </c>
      <c r="PLC124" s="481" t="s">
        <v>2083</v>
      </c>
      <c r="PLD124" s="480" t="s">
        <v>2084</v>
      </c>
      <c r="PLE124" s="482" t="s">
        <v>27</v>
      </c>
      <c r="PLF124" s="483">
        <v>28.15</v>
      </c>
      <c r="PLG124" s="484">
        <v>486.86</v>
      </c>
      <c r="PLH124" s="485">
        <v>456.41</v>
      </c>
      <c r="PLI124" s="480" t="s">
        <v>181</v>
      </c>
      <c r="PLJ124" s="481" t="s">
        <v>2082</v>
      </c>
      <c r="PLK124" s="481" t="s">
        <v>2083</v>
      </c>
      <c r="PLL124" s="480" t="s">
        <v>2084</v>
      </c>
      <c r="PLM124" s="482" t="s">
        <v>27</v>
      </c>
      <c r="PLN124" s="483">
        <v>28.15</v>
      </c>
      <c r="PLO124" s="484">
        <v>486.86</v>
      </c>
      <c r="PLP124" s="485">
        <v>456.41</v>
      </c>
      <c r="PLQ124" s="480" t="s">
        <v>181</v>
      </c>
      <c r="PLR124" s="481" t="s">
        <v>2082</v>
      </c>
      <c r="PLS124" s="481" t="s">
        <v>2083</v>
      </c>
      <c r="PLT124" s="480" t="s">
        <v>2084</v>
      </c>
      <c r="PLU124" s="482" t="s">
        <v>27</v>
      </c>
      <c r="PLV124" s="483">
        <v>28.15</v>
      </c>
      <c r="PLW124" s="484">
        <v>486.86</v>
      </c>
      <c r="PLX124" s="485">
        <v>456.41</v>
      </c>
      <c r="PLY124" s="480" t="s">
        <v>181</v>
      </c>
      <c r="PLZ124" s="481" t="s">
        <v>2082</v>
      </c>
      <c r="PMA124" s="481" t="s">
        <v>2083</v>
      </c>
      <c r="PMB124" s="480" t="s">
        <v>2084</v>
      </c>
      <c r="PMC124" s="482" t="s">
        <v>27</v>
      </c>
      <c r="PMD124" s="483">
        <v>28.15</v>
      </c>
      <c r="PME124" s="484">
        <v>486.86</v>
      </c>
      <c r="PMF124" s="485">
        <v>456.41</v>
      </c>
      <c r="PMG124" s="480" t="s">
        <v>181</v>
      </c>
      <c r="PMH124" s="481" t="s">
        <v>2082</v>
      </c>
      <c r="PMI124" s="481" t="s">
        <v>2083</v>
      </c>
      <c r="PMJ124" s="480" t="s">
        <v>2084</v>
      </c>
      <c r="PMK124" s="482" t="s">
        <v>27</v>
      </c>
      <c r="PML124" s="483">
        <v>28.15</v>
      </c>
      <c r="PMM124" s="484">
        <v>486.86</v>
      </c>
      <c r="PMN124" s="485">
        <v>456.41</v>
      </c>
      <c r="PMO124" s="480" t="s">
        <v>181</v>
      </c>
      <c r="PMP124" s="481" t="s">
        <v>2082</v>
      </c>
      <c r="PMQ124" s="481" t="s">
        <v>2083</v>
      </c>
      <c r="PMR124" s="480" t="s">
        <v>2084</v>
      </c>
      <c r="PMS124" s="482" t="s">
        <v>27</v>
      </c>
      <c r="PMT124" s="483">
        <v>28.15</v>
      </c>
      <c r="PMU124" s="484">
        <v>486.86</v>
      </c>
      <c r="PMV124" s="485">
        <v>456.41</v>
      </c>
      <c r="PMW124" s="480" t="s">
        <v>181</v>
      </c>
      <c r="PMX124" s="481" t="s">
        <v>2082</v>
      </c>
      <c r="PMY124" s="481" t="s">
        <v>2083</v>
      </c>
      <c r="PMZ124" s="480" t="s">
        <v>2084</v>
      </c>
      <c r="PNA124" s="482" t="s">
        <v>27</v>
      </c>
      <c r="PNB124" s="483">
        <v>28.15</v>
      </c>
      <c r="PNC124" s="484">
        <v>486.86</v>
      </c>
      <c r="PND124" s="485">
        <v>456.41</v>
      </c>
      <c r="PNE124" s="480" t="s">
        <v>181</v>
      </c>
      <c r="PNF124" s="481" t="s">
        <v>2082</v>
      </c>
      <c r="PNG124" s="481" t="s">
        <v>2083</v>
      </c>
      <c r="PNH124" s="480" t="s">
        <v>2084</v>
      </c>
      <c r="PNI124" s="482" t="s">
        <v>27</v>
      </c>
      <c r="PNJ124" s="483">
        <v>28.15</v>
      </c>
      <c r="PNK124" s="484">
        <v>486.86</v>
      </c>
      <c r="PNL124" s="485">
        <v>456.41</v>
      </c>
      <c r="PNM124" s="480" t="s">
        <v>181</v>
      </c>
      <c r="PNN124" s="481" t="s">
        <v>2082</v>
      </c>
      <c r="PNO124" s="481" t="s">
        <v>2083</v>
      </c>
      <c r="PNP124" s="480" t="s">
        <v>2084</v>
      </c>
      <c r="PNQ124" s="482" t="s">
        <v>27</v>
      </c>
      <c r="PNR124" s="483">
        <v>28.15</v>
      </c>
      <c r="PNS124" s="484">
        <v>486.86</v>
      </c>
      <c r="PNT124" s="485">
        <v>456.41</v>
      </c>
      <c r="PNU124" s="480" t="s">
        <v>181</v>
      </c>
      <c r="PNV124" s="481" t="s">
        <v>2082</v>
      </c>
      <c r="PNW124" s="481" t="s">
        <v>2083</v>
      </c>
      <c r="PNX124" s="480" t="s">
        <v>2084</v>
      </c>
      <c r="PNY124" s="482" t="s">
        <v>27</v>
      </c>
      <c r="PNZ124" s="483">
        <v>28.15</v>
      </c>
      <c r="POA124" s="484">
        <v>486.86</v>
      </c>
      <c r="POB124" s="485">
        <v>456.41</v>
      </c>
      <c r="POC124" s="480" t="s">
        <v>181</v>
      </c>
      <c r="POD124" s="481" t="s">
        <v>2082</v>
      </c>
      <c r="POE124" s="481" t="s">
        <v>2083</v>
      </c>
      <c r="POF124" s="480" t="s">
        <v>2084</v>
      </c>
      <c r="POG124" s="482" t="s">
        <v>27</v>
      </c>
      <c r="POH124" s="483">
        <v>28.15</v>
      </c>
      <c r="POI124" s="484">
        <v>486.86</v>
      </c>
      <c r="POJ124" s="485">
        <v>456.41</v>
      </c>
      <c r="POK124" s="480" t="s">
        <v>181</v>
      </c>
      <c r="POL124" s="481" t="s">
        <v>2082</v>
      </c>
      <c r="POM124" s="481" t="s">
        <v>2083</v>
      </c>
      <c r="PON124" s="480" t="s">
        <v>2084</v>
      </c>
      <c r="POO124" s="482" t="s">
        <v>27</v>
      </c>
      <c r="POP124" s="483">
        <v>28.15</v>
      </c>
      <c r="POQ124" s="484">
        <v>486.86</v>
      </c>
      <c r="POR124" s="485">
        <v>456.41</v>
      </c>
      <c r="POS124" s="480" t="s">
        <v>181</v>
      </c>
      <c r="POT124" s="481" t="s">
        <v>2082</v>
      </c>
      <c r="POU124" s="481" t="s">
        <v>2083</v>
      </c>
      <c r="POV124" s="480" t="s">
        <v>2084</v>
      </c>
      <c r="POW124" s="482" t="s">
        <v>27</v>
      </c>
      <c r="POX124" s="483">
        <v>28.15</v>
      </c>
      <c r="POY124" s="484">
        <v>486.86</v>
      </c>
      <c r="POZ124" s="485">
        <v>456.41</v>
      </c>
      <c r="PPA124" s="480" t="s">
        <v>181</v>
      </c>
      <c r="PPB124" s="481" t="s">
        <v>2082</v>
      </c>
      <c r="PPC124" s="481" t="s">
        <v>2083</v>
      </c>
      <c r="PPD124" s="480" t="s">
        <v>2084</v>
      </c>
      <c r="PPE124" s="482" t="s">
        <v>27</v>
      </c>
      <c r="PPF124" s="483">
        <v>28.15</v>
      </c>
      <c r="PPG124" s="484">
        <v>486.86</v>
      </c>
      <c r="PPH124" s="485">
        <v>456.41</v>
      </c>
      <c r="PPI124" s="480" t="s">
        <v>181</v>
      </c>
      <c r="PPJ124" s="481" t="s">
        <v>2082</v>
      </c>
      <c r="PPK124" s="481" t="s">
        <v>2083</v>
      </c>
      <c r="PPL124" s="480" t="s">
        <v>2084</v>
      </c>
      <c r="PPM124" s="482" t="s">
        <v>27</v>
      </c>
      <c r="PPN124" s="483">
        <v>28.15</v>
      </c>
      <c r="PPO124" s="484">
        <v>486.86</v>
      </c>
      <c r="PPP124" s="485">
        <v>456.41</v>
      </c>
      <c r="PPQ124" s="480" t="s">
        <v>181</v>
      </c>
      <c r="PPR124" s="481" t="s">
        <v>2082</v>
      </c>
      <c r="PPS124" s="481" t="s">
        <v>2083</v>
      </c>
      <c r="PPT124" s="480" t="s">
        <v>2084</v>
      </c>
      <c r="PPU124" s="482" t="s">
        <v>27</v>
      </c>
      <c r="PPV124" s="483">
        <v>28.15</v>
      </c>
      <c r="PPW124" s="484">
        <v>486.86</v>
      </c>
      <c r="PPX124" s="485">
        <v>456.41</v>
      </c>
      <c r="PPY124" s="480" t="s">
        <v>181</v>
      </c>
      <c r="PPZ124" s="481" t="s">
        <v>2082</v>
      </c>
      <c r="PQA124" s="481" t="s">
        <v>2083</v>
      </c>
      <c r="PQB124" s="480" t="s">
        <v>2084</v>
      </c>
      <c r="PQC124" s="482" t="s">
        <v>27</v>
      </c>
      <c r="PQD124" s="483">
        <v>28.15</v>
      </c>
      <c r="PQE124" s="484">
        <v>486.86</v>
      </c>
      <c r="PQF124" s="485">
        <v>456.41</v>
      </c>
      <c r="PQG124" s="480" t="s">
        <v>181</v>
      </c>
      <c r="PQH124" s="481" t="s">
        <v>2082</v>
      </c>
      <c r="PQI124" s="481" t="s">
        <v>2083</v>
      </c>
      <c r="PQJ124" s="480" t="s">
        <v>2084</v>
      </c>
      <c r="PQK124" s="482" t="s">
        <v>27</v>
      </c>
      <c r="PQL124" s="483">
        <v>28.15</v>
      </c>
      <c r="PQM124" s="484">
        <v>486.86</v>
      </c>
      <c r="PQN124" s="485">
        <v>456.41</v>
      </c>
      <c r="PQO124" s="480" t="s">
        <v>181</v>
      </c>
      <c r="PQP124" s="481" t="s">
        <v>2082</v>
      </c>
      <c r="PQQ124" s="481" t="s">
        <v>2083</v>
      </c>
      <c r="PQR124" s="480" t="s">
        <v>2084</v>
      </c>
      <c r="PQS124" s="482" t="s">
        <v>27</v>
      </c>
      <c r="PQT124" s="483">
        <v>28.15</v>
      </c>
      <c r="PQU124" s="484">
        <v>486.86</v>
      </c>
      <c r="PQV124" s="485">
        <v>456.41</v>
      </c>
      <c r="PQW124" s="480" t="s">
        <v>181</v>
      </c>
      <c r="PQX124" s="481" t="s">
        <v>2082</v>
      </c>
      <c r="PQY124" s="481" t="s">
        <v>2083</v>
      </c>
      <c r="PQZ124" s="480" t="s">
        <v>2084</v>
      </c>
      <c r="PRA124" s="482" t="s">
        <v>27</v>
      </c>
      <c r="PRB124" s="483">
        <v>28.15</v>
      </c>
      <c r="PRC124" s="484">
        <v>486.86</v>
      </c>
      <c r="PRD124" s="485">
        <v>456.41</v>
      </c>
      <c r="PRE124" s="480" t="s">
        <v>181</v>
      </c>
      <c r="PRF124" s="481" t="s">
        <v>2082</v>
      </c>
      <c r="PRG124" s="481" t="s">
        <v>2083</v>
      </c>
      <c r="PRH124" s="480" t="s">
        <v>2084</v>
      </c>
      <c r="PRI124" s="482" t="s">
        <v>27</v>
      </c>
      <c r="PRJ124" s="483">
        <v>28.15</v>
      </c>
      <c r="PRK124" s="484">
        <v>486.86</v>
      </c>
      <c r="PRL124" s="485">
        <v>456.41</v>
      </c>
      <c r="PRM124" s="480" t="s">
        <v>181</v>
      </c>
      <c r="PRN124" s="481" t="s">
        <v>2082</v>
      </c>
      <c r="PRO124" s="481" t="s">
        <v>2083</v>
      </c>
      <c r="PRP124" s="480" t="s">
        <v>2084</v>
      </c>
      <c r="PRQ124" s="482" t="s">
        <v>27</v>
      </c>
      <c r="PRR124" s="483">
        <v>28.15</v>
      </c>
      <c r="PRS124" s="484">
        <v>486.86</v>
      </c>
      <c r="PRT124" s="485">
        <v>456.41</v>
      </c>
      <c r="PRU124" s="480" t="s">
        <v>181</v>
      </c>
      <c r="PRV124" s="481" t="s">
        <v>2082</v>
      </c>
      <c r="PRW124" s="481" t="s">
        <v>2083</v>
      </c>
      <c r="PRX124" s="480" t="s">
        <v>2084</v>
      </c>
      <c r="PRY124" s="482" t="s">
        <v>27</v>
      </c>
      <c r="PRZ124" s="483">
        <v>28.15</v>
      </c>
      <c r="PSA124" s="484">
        <v>486.86</v>
      </c>
      <c r="PSB124" s="485">
        <v>456.41</v>
      </c>
      <c r="PSC124" s="480" t="s">
        <v>181</v>
      </c>
      <c r="PSD124" s="481" t="s">
        <v>2082</v>
      </c>
      <c r="PSE124" s="481" t="s">
        <v>2083</v>
      </c>
      <c r="PSF124" s="480" t="s">
        <v>2084</v>
      </c>
      <c r="PSG124" s="482" t="s">
        <v>27</v>
      </c>
      <c r="PSH124" s="483">
        <v>28.15</v>
      </c>
      <c r="PSI124" s="484">
        <v>486.86</v>
      </c>
      <c r="PSJ124" s="485">
        <v>456.41</v>
      </c>
      <c r="PSK124" s="480" t="s">
        <v>181</v>
      </c>
      <c r="PSL124" s="481" t="s">
        <v>2082</v>
      </c>
      <c r="PSM124" s="481" t="s">
        <v>2083</v>
      </c>
      <c r="PSN124" s="480" t="s">
        <v>2084</v>
      </c>
      <c r="PSO124" s="482" t="s">
        <v>27</v>
      </c>
      <c r="PSP124" s="483">
        <v>28.15</v>
      </c>
      <c r="PSQ124" s="484">
        <v>486.86</v>
      </c>
      <c r="PSR124" s="485">
        <v>456.41</v>
      </c>
      <c r="PSS124" s="480" t="s">
        <v>181</v>
      </c>
      <c r="PST124" s="481" t="s">
        <v>2082</v>
      </c>
      <c r="PSU124" s="481" t="s">
        <v>2083</v>
      </c>
      <c r="PSV124" s="480" t="s">
        <v>2084</v>
      </c>
      <c r="PSW124" s="482" t="s">
        <v>27</v>
      </c>
      <c r="PSX124" s="483">
        <v>28.15</v>
      </c>
      <c r="PSY124" s="484">
        <v>486.86</v>
      </c>
      <c r="PSZ124" s="485">
        <v>456.41</v>
      </c>
      <c r="PTA124" s="480" t="s">
        <v>181</v>
      </c>
      <c r="PTB124" s="481" t="s">
        <v>2082</v>
      </c>
      <c r="PTC124" s="481" t="s">
        <v>2083</v>
      </c>
      <c r="PTD124" s="480" t="s">
        <v>2084</v>
      </c>
      <c r="PTE124" s="482" t="s">
        <v>27</v>
      </c>
      <c r="PTF124" s="483">
        <v>28.15</v>
      </c>
      <c r="PTG124" s="484">
        <v>486.86</v>
      </c>
      <c r="PTH124" s="485">
        <v>456.41</v>
      </c>
      <c r="PTI124" s="480" t="s">
        <v>181</v>
      </c>
      <c r="PTJ124" s="481" t="s">
        <v>2082</v>
      </c>
      <c r="PTK124" s="481" t="s">
        <v>2083</v>
      </c>
      <c r="PTL124" s="480" t="s">
        <v>2084</v>
      </c>
      <c r="PTM124" s="482" t="s">
        <v>27</v>
      </c>
      <c r="PTN124" s="483">
        <v>28.15</v>
      </c>
      <c r="PTO124" s="484">
        <v>486.86</v>
      </c>
      <c r="PTP124" s="485">
        <v>456.41</v>
      </c>
      <c r="PTQ124" s="480" t="s">
        <v>181</v>
      </c>
      <c r="PTR124" s="481" t="s">
        <v>2082</v>
      </c>
      <c r="PTS124" s="481" t="s">
        <v>2083</v>
      </c>
      <c r="PTT124" s="480" t="s">
        <v>2084</v>
      </c>
      <c r="PTU124" s="482" t="s">
        <v>27</v>
      </c>
      <c r="PTV124" s="483">
        <v>28.15</v>
      </c>
      <c r="PTW124" s="484">
        <v>486.86</v>
      </c>
      <c r="PTX124" s="485">
        <v>456.41</v>
      </c>
      <c r="PTY124" s="480" t="s">
        <v>181</v>
      </c>
      <c r="PTZ124" s="481" t="s">
        <v>2082</v>
      </c>
      <c r="PUA124" s="481" t="s">
        <v>2083</v>
      </c>
      <c r="PUB124" s="480" t="s">
        <v>2084</v>
      </c>
      <c r="PUC124" s="482" t="s">
        <v>27</v>
      </c>
      <c r="PUD124" s="483">
        <v>28.15</v>
      </c>
      <c r="PUE124" s="484">
        <v>486.86</v>
      </c>
      <c r="PUF124" s="485">
        <v>456.41</v>
      </c>
      <c r="PUG124" s="480" t="s">
        <v>181</v>
      </c>
      <c r="PUH124" s="481" t="s">
        <v>2082</v>
      </c>
      <c r="PUI124" s="481" t="s">
        <v>2083</v>
      </c>
      <c r="PUJ124" s="480" t="s">
        <v>2084</v>
      </c>
      <c r="PUK124" s="482" t="s">
        <v>27</v>
      </c>
      <c r="PUL124" s="483">
        <v>28.15</v>
      </c>
      <c r="PUM124" s="484">
        <v>486.86</v>
      </c>
      <c r="PUN124" s="485">
        <v>456.41</v>
      </c>
      <c r="PUO124" s="480" t="s">
        <v>181</v>
      </c>
      <c r="PUP124" s="481" t="s">
        <v>2082</v>
      </c>
      <c r="PUQ124" s="481" t="s">
        <v>2083</v>
      </c>
      <c r="PUR124" s="480" t="s">
        <v>2084</v>
      </c>
      <c r="PUS124" s="482" t="s">
        <v>27</v>
      </c>
      <c r="PUT124" s="483">
        <v>28.15</v>
      </c>
      <c r="PUU124" s="484">
        <v>486.86</v>
      </c>
      <c r="PUV124" s="485">
        <v>456.41</v>
      </c>
      <c r="PUW124" s="480" t="s">
        <v>181</v>
      </c>
      <c r="PUX124" s="481" t="s">
        <v>2082</v>
      </c>
      <c r="PUY124" s="481" t="s">
        <v>2083</v>
      </c>
      <c r="PUZ124" s="480" t="s">
        <v>2084</v>
      </c>
      <c r="PVA124" s="482" t="s">
        <v>27</v>
      </c>
      <c r="PVB124" s="483">
        <v>28.15</v>
      </c>
      <c r="PVC124" s="484">
        <v>486.86</v>
      </c>
      <c r="PVD124" s="485">
        <v>456.41</v>
      </c>
      <c r="PVE124" s="480" t="s">
        <v>181</v>
      </c>
      <c r="PVF124" s="481" t="s">
        <v>2082</v>
      </c>
      <c r="PVG124" s="481" t="s">
        <v>2083</v>
      </c>
      <c r="PVH124" s="480" t="s">
        <v>2084</v>
      </c>
      <c r="PVI124" s="482" t="s">
        <v>27</v>
      </c>
      <c r="PVJ124" s="483">
        <v>28.15</v>
      </c>
      <c r="PVK124" s="484">
        <v>486.86</v>
      </c>
      <c r="PVL124" s="485">
        <v>456.41</v>
      </c>
      <c r="PVM124" s="480" t="s">
        <v>181</v>
      </c>
      <c r="PVN124" s="481" t="s">
        <v>2082</v>
      </c>
      <c r="PVO124" s="481" t="s">
        <v>2083</v>
      </c>
      <c r="PVP124" s="480" t="s">
        <v>2084</v>
      </c>
      <c r="PVQ124" s="482" t="s">
        <v>27</v>
      </c>
      <c r="PVR124" s="483">
        <v>28.15</v>
      </c>
      <c r="PVS124" s="484">
        <v>486.86</v>
      </c>
      <c r="PVT124" s="485">
        <v>456.41</v>
      </c>
      <c r="PVU124" s="480" t="s">
        <v>181</v>
      </c>
      <c r="PVV124" s="481" t="s">
        <v>2082</v>
      </c>
      <c r="PVW124" s="481" t="s">
        <v>2083</v>
      </c>
      <c r="PVX124" s="480" t="s">
        <v>2084</v>
      </c>
      <c r="PVY124" s="482" t="s">
        <v>27</v>
      </c>
      <c r="PVZ124" s="483">
        <v>28.15</v>
      </c>
      <c r="PWA124" s="484">
        <v>486.86</v>
      </c>
      <c r="PWB124" s="485">
        <v>456.41</v>
      </c>
      <c r="PWC124" s="480" t="s">
        <v>181</v>
      </c>
      <c r="PWD124" s="481" t="s">
        <v>2082</v>
      </c>
      <c r="PWE124" s="481" t="s">
        <v>2083</v>
      </c>
      <c r="PWF124" s="480" t="s">
        <v>2084</v>
      </c>
      <c r="PWG124" s="482" t="s">
        <v>27</v>
      </c>
      <c r="PWH124" s="483">
        <v>28.15</v>
      </c>
      <c r="PWI124" s="484">
        <v>486.86</v>
      </c>
      <c r="PWJ124" s="485">
        <v>456.41</v>
      </c>
      <c r="PWK124" s="480" t="s">
        <v>181</v>
      </c>
      <c r="PWL124" s="481" t="s">
        <v>2082</v>
      </c>
      <c r="PWM124" s="481" t="s">
        <v>2083</v>
      </c>
      <c r="PWN124" s="480" t="s">
        <v>2084</v>
      </c>
      <c r="PWO124" s="482" t="s">
        <v>27</v>
      </c>
      <c r="PWP124" s="483">
        <v>28.15</v>
      </c>
      <c r="PWQ124" s="484">
        <v>486.86</v>
      </c>
      <c r="PWR124" s="485">
        <v>456.41</v>
      </c>
      <c r="PWS124" s="480" t="s">
        <v>181</v>
      </c>
      <c r="PWT124" s="481" t="s">
        <v>2082</v>
      </c>
      <c r="PWU124" s="481" t="s">
        <v>2083</v>
      </c>
      <c r="PWV124" s="480" t="s">
        <v>2084</v>
      </c>
      <c r="PWW124" s="482" t="s">
        <v>27</v>
      </c>
      <c r="PWX124" s="483">
        <v>28.15</v>
      </c>
      <c r="PWY124" s="484">
        <v>486.86</v>
      </c>
      <c r="PWZ124" s="485">
        <v>456.41</v>
      </c>
      <c r="PXA124" s="480" t="s">
        <v>181</v>
      </c>
      <c r="PXB124" s="481" t="s">
        <v>2082</v>
      </c>
      <c r="PXC124" s="481" t="s">
        <v>2083</v>
      </c>
      <c r="PXD124" s="480" t="s">
        <v>2084</v>
      </c>
      <c r="PXE124" s="482" t="s">
        <v>27</v>
      </c>
      <c r="PXF124" s="483">
        <v>28.15</v>
      </c>
      <c r="PXG124" s="484">
        <v>486.86</v>
      </c>
      <c r="PXH124" s="485">
        <v>456.41</v>
      </c>
      <c r="PXI124" s="480" t="s">
        <v>181</v>
      </c>
      <c r="PXJ124" s="481" t="s">
        <v>2082</v>
      </c>
      <c r="PXK124" s="481" t="s">
        <v>2083</v>
      </c>
      <c r="PXL124" s="480" t="s">
        <v>2084</v>
      </c>
      <c r="PXM124" s="482" t="s">
        <v>27</v>
      </c>
      <c r="PXN124" s="483">
        <v>28.15</v>
      </c>
      <c r="PXO124" s="484">
        <v>486.86</v>
      </c>
      <c r="PXP124" s="485">
        <v>456.41</v>
      </c>
      <c r="PXQ124" s="480" t="s">
        <v>181</v>
      </c>
      <c r="PXR124" s="481" t="s">
        <v>2082</v>
      </c>
      <c r="PXS124" s="481" t="s">
        <v>2083</v>
      </c>
      <c r="PXT124" s="480" t="s">
        <v>2084</v>
      </c>
      <c r="PXU124" s="482" t="s">
        <v>27</v>
      </c>
      <c r="PXV124" s="483">
        <v>28.15</v>
      </c>
      <c r="PXW124" s="484">
        <v>486.86</v>
      </c>
      <c r="PXX124" s="485">
        <v>456.41</v>
      </c>
      <c r="PXY124" s="480" t="s">
        <v>181</v>
      </c>
      <c r="PXZ124" s="481" t="s">
        <v>2082</v>
      </c>
      <c r="PYA124" s="481" t="s">
        <v>2083</v>
      </c>
      <c r="PYB124" s="480" t="s">
        <v>2084</v>
      </c>
      <c r="PYC124" s="482" t="s">
        <v>27</v>
      </c>
      <c r="PYD124" s="483">
        <v>28.15</v>
      </c>
      <c r="PYE124" s="484">
        <v>486.86</v>
      </c>
      <c r="PYF124" s="485">
        <v>456.41</v>
      </c>
      <c r="PYG124" s="480" t="s">
        <v>181</v>
      </c>
      <c r="PYH124" s="481" t="s">
        <v>2082</v>
      </c>
      <c r="PYI124" s="481" t="s">
        <v>2083</v>
      </c>
      <c r="PYJ124" s="480" t="s">
        <v>2084</v>
      </c>
      <c r="PYK124" s="482" t="s">
        <v>27</v>
      </c>
      <c r="PYL124" s="483">
        <v>28.15</v>
      </c>
      <c r="PYM124" s="484">
        <v>486.86</v>
      </c>
      <c r="PYN124" s="485">
        <v>456.41</v>
      </c>
      <c r="PYO124" s="480" t="s">
        <v>181</v>
      </c>
      <c r="PYP124" s="481" t="s">
        <v>2082</v>
      </c>
      <c r="PYQ124" s="481" t="s">
        <v>2083</v>
      </c>
      <c r="PYR124" s="480" t="s">
        <v>2084</v>
      </c>
      <c r="PYS124" s="482" t="s">
        <v>27</v>
      </c>
      <c r="PYT124" s="483">
        <v>28.15</v>
      </c>
      <c r="PYU124" s="484">
        <v>486.86</v>
      </c>
      <c r="PYV124" s="485">
        <v>456.41</v>
      </c>
      <c r="PYW124" s="480" t="s">
        <v>181</v>
      </c>
      <c r="PYX124" s="481" t="s">
        <v>2082</v>
      </c>
      <c r="PYY124" s="481" t="s">
        <v>2083</v>
      </c>
      <c r="PYZ124" s="480" t="s">
        <v>2084</v>
      </c>
      <c r="PZA124" s="482" t="s">
        <v>27</v>
      </c>
      <c r="PZB124" s="483">
        <v>28.15</v>
      </c>
      <c r="PZC124" s="484">
        <v>486.86</v>
      </c>
      <c r="PZD124" s="485">
        <v>456.41</v>
      </c>
      <c r="PZE124" s="480" t="s">
        <v>181</v>
      </c>
      <c r="PZF124" s="481" t="s">
        <v>2082</v>
      </c>
      <c r="PZG124" s="481" t="s">
        <v>2083</v>
      </c>
      <c r="PZH124" s="480" t="s">
        <v>2084</v>
      </c>
      <c r="PZI124" s="482" t="s">
        <v>27</v>
      </c>
      <c r="PZJ124" s="483">
        <v>28.15</v>
      </c>
      <c r="PZK124" s="484">
        <v>486.86</v>
      </c>
      <c r="PZL124" s="485">
        <v>456.41</v>
      </c>
      <c r="PZM124" s="480" t="s">
        <v>181</v>
      </c>
      <c r="PZN124" s="481" t="s">
        <v>2082</v>
      </c>
      <c r="PZO124" s="481" t="s">
        <v>2083</v>
      </c>
      <c r="PZP124" s="480" t="s">
        <v>2084</v>
      </c>
      <c r="PZQ124" s="482" t="s">
        <v>27</v>
      </c>
      <c r="PZR124" s="483">
        <v>28.15</v>
      </c>
      <c r="PZS124" s="484">
        <v>486.86</v>
      </c>
      <c r="PZT124" s="485">
        <v>456.41</v>
      </c>
      <c r="PZU124" s="480" t="s">
        <v>181</v>
      </c>
      <c r="PZV124" s="481" t="s">
        <v>2082</v>
      </c>
      <c r="PZW124" s="481" t="s">
        <v>2083</v>
      </c>
      <c r="PZX124" s="480" t="s">
        <v>2084</v>
      </c>
      <c r="PZY124" s="482" t="s">
        <v>27</v>
      </c>
      <c r="PZZ124" s="483">
        <v>28.15</v>
      </c>
      <c r="QAA124" s="484">
        <v>486.86</v>
      </c>
      <c r="QAB124" s="485">
        <v>456.41</v>
      </c>
      <c r="QAC124" s="480" t="s">
        <v>181</v>
      </c>
      <c r="QAD124" s="481" t="s">
        <v>2082</v>
      </c>
      <c r="QAE124" s="481" t="s">
        <v>2083</v>
      </c>
      <c r="QAF124" s="480" t="s">
        <v>2084</v>
      </c>
      <c r="QAG124" s="482" t="s">
        <v>27</v>
      </c>
      <c r="QAH124" s="483">
        <v>28.15</v>
      </c>
      <c r="QAI124" s="484">
        <v>486.86</v>
      </c>
      <c r="QAJ124" s="485">
        <v>456.41</v>
      </c>
      <c r="QAK124" s="480" t="s">
        <v>181</v>
      </c>
      <c r="QAL124" s="481" t="s">
        <v>2082</v>
      </c>
      <c r="QAM124" s="481" t="s">
        <v>2083</v>
      </c>
      <c r="QAN124" s="480" t="s">
        <v>2084</v>
      </c>
      <c r="QAO124" s="482" t="s">
        <v>27</v>
      </c>
      <c r="QAP124" s="483">
        <v>28.15</v>
      </c>
      <c r="QAQ124" s="484">
        <v>486.86</v>
      </c>
      <c r="QAR124" s="485">
        <v>456.41</v>
      </c>
      <c r="QAS124" s="480" t="s">
        <v>181</v>
      </c>
      <c r="QAT124" s="481" t="s">
        <v>2082</v>
      </c>
      <c r="QAU124" s="481" t="s">
        <v>2083</v>
      </c>
      <c r="QAV124" s="480" t="s">
        <v>2084</v>
      </c>
      <c r="QAW124" s="482" t="s">
        <v>27</v>
      </c>
      <c r="QAX124" s="483">
        <v>28.15</v>
      </c>
      <c r="QAY124" s="484">
        <v>486.86</v>
      </c>
      <c r="QAZ124" s="485">
        <v>456.41</v>
      </c>
      <c r="QBA124" s="480" t="s">
        <v>181</v>
      </c>
      <c r="QBB124" s="481" t="s">
        <v>2082</v>
      </c>
      <c r="QBC124" s="481" t="s">
        <v>2083</v>
      </c>
      <c r="QBD124" s="480" t="s">
        <v>2084</v>
      </c>
      <c r="QBE124" s="482" t="s">
        <v>27</v>
      </c>
      <c r="QBF124" s="483">
        <v>28.15</v>
      </c>
      <c r="QBG124" s="484">
        <v>486.86</v>
      </c>
      <c r="QBH124" s="485">
        <v>456.41</v>
      </c>
      <c r="QBI124" s="480" t="s">
        <v>181</v>
      </c>
      <c r="QBJ124" s="481" t="s">
        <v>2082</v>
      </c>
      <c r="QBK124" s="481" t="s">
        <v>2083</v>
      </c>
      <c r="QBL124" s="480" t="s">
        <v>2084</v>
      </c>
      <c r="QBM124" s="482" t="s">
        <v>27</v>
      </c>
      <c r="QBN124" s="483">
        <v>28.15</v>
      </c>
      <c r="QBO124" s="484">
        <v>486.86</v>
      </c>
      <c r="QBP124" s="485">
        <v>456.41</v>
      </c>
      <c r="QBQ124" s="480" t="s">
        <v>181</v>
      </c>
      <c r="QBR124" s="481" t="s">
        <v>2082</v>
      </c>
      <c r="QBS124" s="481" t="s">
        <v>2083</v>
      </c>
      <c r="QBT124" s="480" t="s">
        <v>2084</v>
      </c>
      <c r="QBU124" s="482" t="s">
        <v>27</v>
      </c>
      <c r="QBV124" s="483">
        <v>28.15</v>
      </c>
      <c r="QBW124" s="484">
        <v>486.86</v>
      </c>
      <c r="QBX124" s="485">
        <v>456.41</v>
      </c>
      <c r="QBY124" s="480" t="s">
        <v>181</v>
      </c>
      <c r="QBZ124" s="481" t="s">
        <v>2082</v>
      </c>
      <c r="QCA124" s="481" t="s">
        <v>2083</v>
      </c>
      <c r="QCB124" s="480" t="s">
        <v>2084</v>
      </c>
      <c r="QCC124" s="482" t="s">
        <v>27</v>
      </c>
      <c r="QCD124" s="483">
        <v>28.15</v>
      </c>
      <c r="QCE124" s="484">
        <v>486.86</v>
      </c>
      <c r="QCF124" s="485">
        <v>456.41</v>
      </c>
      <c r="QCG124" s="480" t="s">
        <v>181</v>
      </c>
      <c r="QCH124" s="481" t="s">
        <v>2082</v>
      </c>
      <c r="QCI124" s="481" t="s">
        <v>2083</v>
      </c>
      <c r="QCJ124" s="480" t="s">
        <v>2084</v>
      </c>
      <c r="QCK124" s="482" t="s">
        <v>27</v>
      </c>
      <c r="QCL124" s="483">
        <v>28.15</v>
      </c>
      <c r="QCM124" s="484">
        <v>486.86</v>
      </c>
      <c r="QCN124" s="485">
        <v>456.41</v>
      </c>
      <c r="QCO124" s="480" t="s">
        <v>181</v>
      </c>
      <c r="QCP124" s="481" t="s">
        <v>2082</v>
      </c>
      <c r="QCQ124" s="481" t="s">
        <v>2083</v>
      </c>
      <c r="QCR124" s="480" t="s">
        <v>2084</v>
      </c>
      <c r="QCS124" s="482" t="s">
        <v>27</v>
      </c>
      <c r="QCT124" s="483">
        <v>28.15</v>
      </c>
      <c r="QCU124" s="484">
        <v>486.86</v>
      </c>
      <c r="QCV124" s="485">
        <v>456.41</v>
      </c>
      <c r="QCW124" s="480" t="s">
        <v>181</v>
      </c>
      <c r="QCX124" s="481" t="s">
        <v>2082</v>
      </c>
      <c r="QCY124" s="481" t="s">
        <v>2083</v>
      </c>
      <c r="QCZ124" s="480" t="s">
        <v>2084</v>
      </c>
      <c r="QDA124" s="482" t="s">
        <v>27</v>
      </c>
      <c r="QDB124" s="483">
        <v>28.15</v>
      </c>
      <c r="QDC124" s="484">
        <v>486.86</v>
      </c>
      <c r="QDD124" s="485">
        <v>456.41</v>
      </c>
      <c r="QDE124" s="480" t="s">
        <v>181</v>
      </c>
      <c r="QDF124" s="481" t="s">
        <v>2082</v>
      </c>
      <c r="QDG124" s="481" t="s">
        <v>2083</v>
      </c>
      <c r="QDH124" s="480" t="s">
        <v>2084</v>
      </c>
      <c r="QDI124" s="482" t="s">
        <v>27</v>
      </c>
      <c r="QDJ124" s="483">
        <v>28.15</v>
      </c>
      <c r="QDK124" s="484">
        <v>486.86</v>
      </c>
      <c r="QDL124" s="485">
        <v>456.41</v>
      </c>
      <c r="QDM124" s="480" t="s">
        <v>181</v>
      </c>
      <c r="QDN124" s="481" t="s">
        <v>2082</v>
      </c>
      <c r="QDO124" s="481" t="s">
        <v>2083</v>
      </c>
      <c r="QDP124" s="480" t="s">
        <v>2084</v>
      </c>
      <c r="QDQ124" s="482" t="s">
        <v>27</v>
      </c>
      <c r="QDR124" s="483">
        <v>28.15</v>
      </c>
      <c r="QDS124" s="484">
        <v>486.86</v>
      </c>
      <c r="QDT124" s="485">
        <v>456.41</v>
      </c>
      <c r="QDU124" s="480" t="s">
        <v>181</v>
      </c>
      <c r="QDV124" s="481" t="s">
        <v>2082</v>
      </c>
      <c r="QDW124" s="481" t="s">
        <v>2083</v>
      </c>
      <c r="QDX124" s="480" t="s">
        <v>2084</v>
      </c>
      <c r="QDY124" s="482" t="s">
        <v>27</v>
      </c>
      <c r="QDZ124" s="483">
        <v>28.15</v>
      </c>
      <c r="QEA124" s="484">
        <v>486.86</v>
      </c>
      <c r="QEB124" s="485">
        <v>456.41</v>
      </c>
      <c r="QEC124" s="480" t="s">
        <v>181</v>
      </c>
      <c r="QED124" s="481" t="s">
        <v>2082</v>
      </c>
      <c r="QEE124" s="481" t="s">
        <v>2083</v>
      </c>
      <c r="QEF124" s="480" t="s">
        <v>2084</v>
      </c>
      <c r="QEG124" s="482" t="s">
        <v>27</v>
      </c>
      <c r="QEH124" s="483">
        <v>28.15</v>
      </c>
      <c r="QEI124" s="484">
        <v>486.86</v>
      </c>
      <c r="QEJ124" s="485">
        <v>456.41</v>
      </c>
      <c r="QEK124" s="480" t="s">
        <v>181</v>
      </c>
      <c r="QEL124" s="481" t="s">
        <v>2082</v>
      </c>
      <c r="QEM124" s="481" t="s">
        <v>2083</v>
      </c>
      <c r="QEN124" s="480" t="s">
        <v>2084</v>
      </c>
      <c r="QEO124" s="482" t="s">
        <v>27</v>
      </c>
      <c r="QEP124" s="483">
        <v>28.15</v>
      </c>
      <c r="QEQ124" s="484">
        <v>486.86</v>
      </c>
      <c r="QER124" s="485">
        <v>456.41</v>
      </c>
      <c r="QES124" s="480" t="s">
        <v>181</v>
      </c>
      <c r="QET124" s="481" t="s">
        <v>2082</v>
      </c>
      <c r="QEU124" s="481" t="s">
        <v>2083</v>
      </c>
      <c r="QEV124" s="480" t="s">
        <v>2084</v>
      </c>
      <c r="QEW124" s="482" t="s">
        <v>27</v>
      </c>
      <c r="QEX124" s="483">
        <v>28.15</v>
      </c>
      <c r="QEY124" s="484">
        <v>486.86</v>
      </c>
      <c r="QEZ124" s="485">
        <v>456.41</v>
      </c>
      <c r="QFA124" s="480" t="s">
        <v>181</v>
      </c>
      <c r="QFB124" s="481" t="s">
        <v>2082</v>
      </c>
      <c r="QFC124" s="481" t="s">
        <v>2083</v>
      </c>
      <c r="QFD124" s="480" t="s">
        <v>2084</v>
      </c>
      <c r="QFE124" s="482" t="s">
        <v>27</v>
      </c>
      <c r="QFF124" s="483">
        <v>28.15</v>
      </c>
      <c r="QFG124" s="484">
        <v>486.86</v>
      </c>
      <c r="QFH124" s="485">
        <v>456.41</v>
      </c>
      <c r="QFI124" s="480" t="s">
        <v>181</v>
      </c>
      <c r="QFJ124" s="481" t="s">
        <v>2082</v>
      </c>
      <c r="QFK124" s="481" t="s">
        <v>2083</v>
      </c>
      <c r="QFL124" s="480" t="s">
        <v>2084</v>
      </c>
      <c r="QFM124" s="482" t="s">
        <v>27</v>
      </c>
      <c r="QFN124" s="483">
        <v>28.15</v>
      </c>
      <c r="QFO124" s="484">
        <v>486.86</v>
      </c>
      <c r="QFP124" s="485">
        <v>456.41</v>
      </c>
      <c r="QFQ124" s="480" t="s">
        <v>181</v>
      </c>
      <c r="QFR124" s="481" t="s">
        <v>2082</v>
      </c>
      <c r="QFS124" s="481" t="s">
        <v>2083</v>
      </c>
      <c r="QFT124" s="480" t="s">
        <v>2084</v>
      </c>
      <c r="QFU124" s="482" t="s">
        <v>27</v>
      </c>
      <c r="QFV124" s="483">
        <v>28.15</v>
      </c>
      <c r="QFW124" s="484">
        <v>486.86</v>
      </c>
      <c r="QFX124" s="485">
        <v>456.41</v>
      </c>
      <c r="QFY124" s="480" t="s">
        <v>181</v>
      </c>
      <c r="QFZ124" s="481" t="s">
        <v>2082</v>
      </c>
      <c r="QGA124" s="481" t="s">
        <v>2083</v>
      </c>
      <c r="QGB124" s="480" t="s">
        <v>2084</v>
      </c>
      <c r="QGC124" s="482" t="s">
        <v>27</v>
      </c>
      <c r="QGD124" s="483">
        <v>28.15</v>
      </c>
      <c r="QGE124" s="484">
        <v>486.86</v>
      </c>
      <c r="QGF124" s="485">
        <v>456.41</v>
      </c>
      <c r="QGG124" s="480" t="s">
        <v>181</v>
      </c>
      <c r="QGH124" s="481" t="s">
        <v>2082</v>
      </c>
      <c r="QGI124" s="481" t="s">
        <v>2083</v>
      </c>
      <c r="QGJ124" s="480" t="s">
        <v>2084</v>
      </c>
      <c r="QGK124" s="482" t="s">
        <v>27</v>
      </c>
      <c r="QGL124" s="483">
        <v>28.15</v>
      </c>
      <c r="QGM124" s="484">
        <v>486.86</v>
      </c>
      <c r="QGN124" s="485">
        <v>456.41</v>
      </c>
      <c r="QGO124" s="480" t="s">
        <v>181</v>
      </c>
      <c r="QGP124" s="481" t="s">
        <v>2082</v>
      </c>
      <c r="QGQ124" s="481" t="s">
        <v>2083</v>
      </c>
      <c r="QGR124" s="480" t="s">
        <v>2084</v>
      </c>
      <c r="QGS124" s="482" t="s">
        <v>27</v>
      </c>
      <c r="QGT124" s="483">
        <v>28.15</v>
      </c>
      <c r="QGU124" s="484">
        <v>486.86</v>
      </c>
      <c r="QGV124" s="485">
        <v>456.41</v>
      </c>
      <c r="QGW124" s="480" t="s">
        <v>181</v>
      </c>
      <c r="QGX124" s="481" t="s">
        <v>2082</v>
      </c>
      <c r="QGY124" s="481" t="s">
        <v>2083</v>
      </c>
      <c r="QGZ124" s="480" t="s">
        <v>2084</v>
      </c>
      <c r="QHA124" s="482" t="s">
        <v>27</v>
      </c>
      <c r="QHB124" s="483">
        <v>28.15</v>
      </c>
      <c r="QHC124" s="484">
        <v>486.86</v>
      </c>
      <c r="QHD124" s="485">
        <v>456.41</v>
      </c>
      <c r="QHE124" s="480" t="s">
        <v>181</v>
      </c>
      <c r="QHF124" s="481" t="s">
        <v>2082</v>
      </c>
      <c r="QHG124" s="481" t="s">
        <v>2083</v>
      </c>
      <c r="QHH124" s="480" t="s">
        <v>2084</v>
      </c>
      <c r="QHI124" s="482" t="s">
        <v>27</v>
      </c>
      <c r="QHJ124" s="483">
        <v>28.15</v>
      </c>
      <c r="QHK124" s="484">
        <v>486.86</v>
      </c>
      <c r="QHL124" s="485">
        <v>456.41</v>
      </c>
      <c r="QHM124" s="480" t="s">
        <v>181</v>
      </c>
      <c r="QHN124" s="481" t="s">
        <v>2082</v>
      </c>
      <c r="QHO124" s="481" t="s">
        <v>2083</v>
      </c>
      <c r="QHP124" s="480" t="s">
        <v>2084</v>
      </c>
      <c r="QHQ124" s="482" t="s">
        <v>27</v>
      </c>
      <c r="QHR124" s="483">
        <v>28.15</v>
      </c>
      <c r="QHS124" s="484">
        <v>486.86</v>
      </c>
      <c r="QHT124" s="485">
        <v>456.41</v>
      </c>
      <c r="QHU124" s="480" t="s">
        <v>181</v>
      </c>
      <c r="QHV124" s="481" t="s">
        <v>2082</v>
      </c>
      <c r="QHW124" s="481" t="s">
        <v>2083</v>
      </c>
      <c r="QHX124" s="480" t="s">
        <v>2084</v>
      </c>
      <c r="QHY124" s="482" t="s">
        <v>27</v>
      </c>
      <c r="QHZ124" s="483">
        <v>28.15</v>
      </c>
      <c r="QIA124" s="484">
        <v>486.86</v>
      </c>
      <c r="QIB124" s="485">
        <v>456.41</v>
      </c>
      <c r="QIC124" s="480" t="s">
        <v>181</v>
      </c>
      <c r="QID124" s="481" t="s">
        <v>2082</v>
      </c>
      <c r="QIE124" s="481" t="s">
        <v>2083</v>
      </c>
      <c r="QIF124" s="480" t="s">
        <v>2084</v>
      </c>
      <c r="QIG124" s="482" t="s">
        <v>27</v>
      </c>
      <c r="QIH124" s="483">
        <v>28.15</v>
      </c>
      <c r="QII124" s="484">
        <v>486.86</v>
      </c>
      <c r="QIJ124" s="485">
        <v>456.41</v>
      </c>
      <c r="QIK124" s="480" t="s">
        <v>181</v>
      </c>
      <c r="QIL124" s="481" t="s">
        <v>2082</v>
      </c>
      <c r="QIM124" s="481" t="s">
        <v>2083</v>
      </c>
      <c r="QIN124" s="480" t="s">
        <v>2084</v>
      </c>
      <c r="QIO124" s="482" t="s">
        <v>27</v>
      </c>
      <c r="QIP124" s="483">
        <v>28.15</v>
      </c>
      <c r="QIQ124" s="484">
        <v>486.86</v>
      </c>
      <c r="QIR124" s="485">
        <v>456.41</v>
      </c>
      <c r="QIS124" s="480" t="s">
        <v>181</v>
      </c>
      <c r="QIT124" s="481" t="s">
        <v>2082</v>
      </c>
      <c r="QIU124" s="481" t="s">
        <v>2083</v>
      </c>
      <c r="QIV124" s="480" t="s">
        <v>2084</v>
      </c>
      <c r="QIW124" s="482" t="s">
        <v>27</v>
      </c>
      <c r="QIX124" s="483">
        <v>28.15</v>
      </c>
      <c r="QIY124" s="484">
        <v>486.86</v>
      </c>
      <c r="QIZ124" s="485">
        <v>456.41</v>
      </c>
      <c r="QJA124" s="480" t="s">
        <v>181</v>
      </c>
      <c r="QJB124" s="481" t="s">
        <v>2082</v>
      </c>
      <c r="QJC124" s="481" t="s">
        <v>2083</v>
      </c>
      <c r="QJD124" s="480" t="s">
        <v>2084</v>
      </c>
      <c r="QJE124" s="482" t="s">
        <v>27</v>
      </c>
      <c r="QJF124" s="483">
        <v>28.15</v>
      </c>
      <c r="QJG124" s="484">
        <v>486.86</v>
      </c>
      <c r="QJH124" s="485">
        <v>456.41</v>
      </c>
      <c r="QJI124" s="480" t="s">
        <v>181</v>
      </c>
      <c r="QJJ124" s="481" t="s">
        <v>2082</v>
      </c>
      <c r="QJK124" s="481" t="s">
        <v>2083</v>
      </c>
      <c r="QJL124" s="480" t="s">
        <v>2084</v>
      </c>
      <c r="QJM124" s="482" t="s">
        <v>27</v>
      </c>
      <c r="QJN124" s="483">
        <v>28.15</v>
      </c>
      <c r="QJO124" s="484">
        <v>486.86</v>
      </c>
      <c r="QJP124" s="485">
        <v>456.41</v>
      </c>
      <c r="QJQ124" s="480" t="s">
        <v>181</v>
      </c>
      <c r="QJR124" s="481" t="s">
        <v>2082</v>
      </c>
      <c r="QJS124" s="481" t="s">
        <v>2083</v>
      </c>
      <c r="QJT124" s="480" t="s">
        <v>2084</v>
      </c>
      <c r="QJU124" s="482" t="s">
        <v>27</v>
      </c>
      <c r="QJV124" s="483">
        <v>28.15</v>
      </c>
      <c r="QJW124" s="484">
        <v>486.86</v>
      </c>
      <c r="QJX124" s="485">
        <v>456.41</v>
      </c>
      <c r="QJY124" s="480" t="s">
        <v>181</v>
      </c>
      <c r="QJZ124" s="481" t="s">
        <v>2082</v>
      </c>
      <c r="QKA124" s="481" t="s">
        <v>2083</v>
      </c>
      <c r="QKB124" s="480" t="s">
        <v>2084</v>
      </c>
      <c r="QKC124" s="482" t="s">
        <v>27</v>
      </c>
      <c r="QKD124" s="483">
        <v>28.15</v>
      </c>
      <c r="QKE124" s="484">
        <v>486.86</v>
      </c>
      <c r="QKF124" s="485">
        <v>456.41</v>
      </c>
      <c r="QKG124" s="480" t="s">
        <v>181</v>
      </c>
      <c r="QKH124" s="481" t="s">
        <v>2082</v>
      </c>
      <c r="QKI124" s="481" t="s">
        <v>2083</v>
      </c>
      <c r="QKJ124" s="480" t="s">
        <v>2084</v>
      </c>
      <c r="QKK124" s="482" t="s">
        <v>27</v>
      </c>
      <c r="QKL124" s="483">
        <v>28.15</v>
      </c>
      <c r="QKM124" s="484">
        <v>486.86</v>
      </c>
      <c r="QKN124" s="485">
        <v>456.41</v>
      </c>
      <c r="QKO124" s="480" t="s">
        <v>181</v>
      </c>
      <c r="QKP124" s="481" t="s">
        <v>2082</v>
      </c>
      <c r="QKQ124" s="481" t="s">
        <v>2083</v>
      </c>
      <c r="QKR124" s="480" t="s">
        <v>2084</v>
      </c>
      <c r="QKS124" s="482" t="s">
        <v>27</v>
      </c>
      <c r="QKT124" s="483">
        <v>28.15</v>
      </c>
      <c r="QKU124" s="484">
        <v>486.86</v>
      </c>
      <c r="QKV124" s="485">
        <v>456.41</v>
      </c>
      <c r="QKW124" s="480" t="s">
        <v>181</v>
      </c>
      <c r="QKX124" s="481" t="s">
        <v>2082</v>
      </c>
      <c r="QKY124" s="481" t="s">
        <v>2083</v>
      </c>
      <c r="QKZ124" s="480" t="s">
        <v>2084</v>
      </c>
      <c r="QLA124" s="482" t="s">
        <v>27</v>
      </c>
      <c r="QLB124" s="483">
        <v>28.15</v>
      </c>
      <c r="QLC124" s="484">
        <v>486.86</v>
      </c>
      <c r="QLD124" s="485">
        <v>456.41</v>
      </c>
      <c r="QLE124" s="480" t="s">
        <v>181</v>
      </c>
      <c r="QLF124" s="481" t="s">
        <v>2082</v>
      </c>
      <c r="QLG124" s="481" t="s">
        <v>2083</v>
      </c>
      <c r="QLH124" s="480" t="s">
        <v>2084</v>
      </c>
      <c r="QLI124" s="482" t="s">
        <v>27</v>
      </c>
      <c r="QLJ124" s="483">
        <v>28.15</v>
      </c>
      <c r="QLK124" s="484">
        <v>486.86</v>
      </c>
      <c r="QLL124" s="485">
        <v>456.41</v>
      </c>
      <c r="QLM124" s="480" t="s">
        <v>181</v>
      </c>
      <c r="QLN124" s="481" t="s">
        <v>2082</v>
      </c>
      <c r="QLO124" s="481" t="s">
        <v>2083</v>
      </c>
      <c r="QLP124" s="480" t="s">
        <v>2084</v>
      </c>
      <c r="QLQ124" s="482" t="s">
        <v>27</v>
      </c>
      <c r="QLR124" s="483">
        <v>28.15</v>
      </c>
      <c r="QLS124" s="484">
        <v>486.86</v>
      </c>
      <c r="QLT124" s="485">
        <v>456.41</v>
      </c>
      <c r="QLU124" s="480" t="s">
        <v>181</v>
      </c>
      <c r="QLV124" s="481" t="s">
        <v>2082</v>
      </c>
      <c r="QLW124" s="481" t="s">
        <v>2083</v>
      </c>
      <c r="QLX124" s="480" t="s">
        <v>2084</v>
      </c>
      <c r="QLY124" s="482" t="s">
        <v>27</v>
      </c>
      <c r="QLZ124" s="483">
        <v>28.15</v>
      </c>
      <c r="QMA124" s="484">
        <v>486.86</v>
      </c>
      <c r="QMB124" s="485">
        <v>456.41</v>
      </c>
      <c r="QMC124" s="480" t="s">
        <v>181</v>
      </c>
      <c r="QMD124" s="481" t="s">
        <v>2082</v>
      </c>
      <c r="QME124" s="481" t="s">
        <v>2083</v>
      </c>
      <c r="QMF124" s="480" t="s">
        <v>2084</v>
      </c>
      <c r="QMG124" s="482" t="s">
        <v>27</v>
      </c>
      <c r="QMH124" s="483">
        <v>28.15</v>
      </c>
      <c r="QMI124" s="484">
        <v>486.86</v>
      </c>
      <c r="QMJ124" s="485">
        <v>456.41</v>
      </c>
      <c r="QMK124" s="480" t="s">
        <v>181</v>
      </c>
      <c r="QML124" s="481" t="s">
        <v>2082</v>
      </c>
      <c r="QMM124" s="481" t="s">
        <v>2083</v>
      </c>
      <c r="QMN124" s="480" t="s">
        <v>2084</v>
      </c>
      <c r="QMO124" s="482" t="s">
        <v>27</v>
      </c>
      <c r="QMP124" s="483">
        <v>28.15</v>
      </c>
      <c r="QMQ124" s="484">
        <v>486.86</v>
      </c>
      <c r="QMR124" s="485">
        <v>456.41</v>
      </c>
      <c r="QMS124" s="480" t="s">
        <v>181</v>
      </c>
      <c r="QMT124" s="481" t="s">
        <v>2082</v>
      </c>
      <c r="QMU124" s="481" t="s">
        <v>2083</v>
      </c>
      <c r="QMV124" s="480" t="s">
        <v>2084</v>
      </c>
      <c r="QMW124" s="482" t="s">
        <v>27</v>
      </c>
      <c r="QMX124" s="483">
        <v>28.15</v>
      </c>
      <c r="QMY124" s="484">
        <v>486.86</v>
      </c>
      <c r="QMZ124" s="485">
        <v>456.41</v>
      </c>
      <c r="QNA124" s="480" t="s">
        <v>181</v>
      </c>
      <c r="QNB124" s="481" t="s">
        <v>2082</v>
      </c>
      <c r="QNC124" s="481" t="s">
        <v>2083</v>
      </c>
      <c r="QND124" s="480" t="s">
        <v>2084</v>
      </c>
      <c r="QNE124" s="482" t="s">
        <v>27</v>
      </c>
      <c r="QNF124" s="483">
        <v>28.15</v>
      </c>
      <c r="QNG124" s="484">
        <v>486.86</v>
      </c>
      <c r="QNH124" s="485">
        <v>456.41</v>
      </c>
      <c r="QNI124" s="480" t="s">
        <v>181</v>
      </c>
      <c r="QNJ124" s="481" t="s">
        <v>2082</v>
      </c>
      <c r="QNK124" s="481" t="s">
        <v>2083</v>
      </c>
      <c r="QNL124" s="480" t="s">
        <v>2084</v>
      </c>
      <c r="QNM124" s="482" t="s">
        <v>27</v>
      </c>
      <c r="QNN124" s="483">
        <v>28.15</v>
      </c>
      <c r="QNO124" s="484">
        <v>486.86</v>
      </c>
      <c r="QNP124" s="485">
        <v>456.41</v>
      </c>
      <c r="QNQ124" s="480" t="s">
        <v>181</v>
      </c>
      <c r="QNR124" s="481" t="s">
        <v>2082</v>
      </c>
      <c r="QNS124" s="481" t="s">
        <v>2083</v>
      </c>
      <c r="QNT124" s="480" t="s">
        <v>2084</v>
      </c>
      <c r="QNU124" s="482" t="s">
        <v>27</v>
      </c>
      <c r="QNV124" s="483">
        <v>28.15</v>
      </c>
      <c r="QNW124" s="484">
        <v>486.86</v>
      </c>
      <c r="QNX124" s="485">
        <v>456.41</v>
      </c>
      <c r="QNY124" s="480" t="s">
        <v>181</v>
      </c>
      <c r="QNZ124" s="481" t="s">
        <v>2082</v>
      </c>
      <c r="QOA124" s="481" t="s">
        <v>2083</v>
      </c>
      <c r="QOB124" s="480" t="s">
        <v>2084</v>
      </c>
      <c r="QOC124" s="482" t="s">
        <v>27</v>
      </c>
      <c r="QOD124" s="483">
        <v>28.15</v>
      </c>
      <c r="QOE124" s="484">
        <v>486.86</v>
      </c>
      <c r="QOF124" s="485">
        <v>456.41</v>
      </c>
      <c r="QOG124" s="480" t="s">
        <v>181</v>
      </c>
      <c r="QOH124" s="481" t="s">
        <v>2082</v>
      </c>
      <c r="QOI124" s="481" t="s">
        <v>2083</v>
      </c>
      <c r="QOJ124" s="480" t="s">
        <v>2084</v>
      </c>
      <c r="QOK124" s="482" t="s">
        <v>27</v>
      </c>
      <c r="QOL124" s="483">
        <v>28.15</v>
      </c>
      <c r="QOM124" s="484">
        <v>486.86</v>
      </c>
      <c r="QON124" s="485">
        <v>456.41</v>
      </c>
      <c r="QOO124" s="480" t="s">
        <v>181</v>
      </c>
      <c r="QOP124" s="481" t="s">
        <v>2082</v>
      </c>
      <c r="QOQ124" s="481" t="s">
        <v>2083</v>
      </c>
      <c r="QOR124" s="480" t="s">
        <v>2084</v>
      </c>
      <c r="QOS124" s="482" t="s">
        <v>27</v>
      </c>
      <c r="QOT124" s="483">
        <v>28.15</v>
      </c>
      <c r="QOU124" s="484">
        <v>486.86</v>
      </c>
      <c r="QOV124" s="485">
        <v>456.41</v>
      </c>
      <c r="QOW124" s="480" t="s">
        <v>181</v>
      </c>
      <c r="QOX124" s="481" t="s">
        <v>2082</v>
      </c>
      <c r="QOY124" s="481" t="s">
        <v>2083</v>
      </c>
      <c r="QOZ124" s="480" t="s">
        <v>2084</v>
      </c>
      <c r="QPA124" s="482" t="s">
        <v>27</v>
      </c>
      <c r="QPB124" s="483">
        <v>28.15</v>
      </c>
      <c r="QPC124" s="484">
        <v>486.86</v>
      </c>
      <c r="QPD124" s="485">
        <v>456.41</v>
      </c>
      <c r="QPE124" s="480" t="s">
        <v>181</v>
      </c>
      <c r="QPF124" s="481" t="s">
        <v>2082</v>
      </c>
      <c r="QPG124" s="481" t="s">
        <v>2083</v>
      </c>
      <c r="QPH124" s="480" t="s">
        <v>2084</v>
      </c>
      <c r="QPI124" s="482" t="s">
        <v>27</v>
      </c>
      <c r="QPJ124" s="483">
        <v>28.15</v>
      </c>
      <c r="QPK124" s="484">
        <v>486.86</v>
      </c>
      <c r="QPL124" s="485">
        <v>456.41</v>
      </c>
      <c r="QPM124" s="480" t="s">
        <v>181</v>
      </c>
      <c r="QPN124" s="481" t="s">
        <v>2082</v>
      </c>
      <c r="QPO124" s="481" t="s">
        <v>2083</v>
      </c>
      <c r="QPP124" s="480" t="s">
        <v>2084</v>
      </c>
      <c r="QPQ124" s="482" t="s">
        <v>27</v>
      </c>
      <c r="QPR124" s="483">
        <v>28.15</v>
      </c>
      <c r="QPS124" s="484">
        <v>486.86</v>
      </c>
      <c r="QPT124" s="485">
        <v>456.41</v>
      </c>
      <c r="QPU124" s="480" t="s">
        <v>181</v>
      </c>
      <c r="QPV124" s="481" t="s">
        <v>2082</v>
      </c>
      <c r="QPW124" s="481" t="s">
        <v>2083</v>
      </c>
      <c r="QPX124" s="480" t="s">
        <v>2084</v>
      </c>
      <c r="QPY124" s="482" t="s">
        <v>27</v>
      </c>
      <c r="QPZ124" s="483">
        <v>28.15</v>
      </c>
      <c r="QQA124" s="484">
        <v>486.86</v>
      </c>
      <c r="QQB124" s="485">
        <v>456.41</v>
      </c>
      <c r="QQC124" s="480" t="s">
        <v>181</v>
      </c>
      <c r="QQD124" s="481" t="s">
        <v>2082</v>
      </c>
      <c r="QQE124" s="481" t="s">
        <v>2083</v>
      </c>
      <c r="QQF124" s="480" t="s">
        <v>2084</v>
      </c>
      <c r="QQG124" s="482" t="s">
        <v>27</v>
      </c>
      <c r="QQH124" s="483">
        <v>28.15</v>
      </c>
      <c r="QQI124" s="484">
        <v>486.86</v>
      </c>
      <c r="QQJ124" s="485">
        <v>456.41</v>
      </c>
      <c r="QQK124" s="480" t="s">
        <v>181</v>
      </c>
      <c r="QQL124" s="481" t="s">
        <v>2082</v>
      </c>
      <c r="QQM124" s="481" t="s">
        <v>2083</v>
      </c>
      <c r="QQN124" s="480" t="s">
        <v>2084</v>
      </c>
      <c r="QQO124" s="482" t="s">
        <v>27</v>
      </c>
      <c r="QQP124" s="483">
        <v>28.15</v>
      </c>
      <c r="QQQ124" s="484">
        <v>486.86</v>
      </c>
      <c r="QQR124" s="485">
        <v>456.41</v>
      </c>
      <c r="QQS124" s="480" t="s">
        <v>181</v>
      </c>
      <c r="QQT124" s="481" t="s">
        <v>2082</v>
      </c>
      <c r="QQU124" s="481" t="s">
        <v>2083</v>
      </c>
      <c r="QQV124" s="480" t="s">
        <v>2084</v>
      </c>
      <c r="QQW124" s="482" t="s">
        <v>27</v>
      </c>
      <c r="QQX124" s="483">
        <v>28.15</v>
      </c>
      <c r="QQY124" s="484">
        <v>486.86</v>
      </c>
      <c r="QQZ124" s="485">
        <v>456.41</v>
      </c>
      <c r="QRA124" s="480" t="s">
        <v>181</v>
      </c>
      <c r="QRB124" s="481" t="s">
        <v>2082</v>
      </c>
      <c r="QRC124" s="481" t="s">
        <v>2083</v>
      </c>
      <c r="QRD124" s="480" t="s">
        <v>2084</v>
      </c>
      <c r="QRE124" s="482" t="s">
        <v>27</v>
      </c>
      <c r="QRF124" s="483">
        <v>28.15</v>
      </c>
      <c r="QRG124" s="484">
        <v>486.86</v>
      </c>
      <c r="QRH124" s="485">
        <v>456.41</v>
      </c>
      <c r="QRI124" s="480" t="s">
        <v>181</v>
      </c>
      <c r="QRJ124" s="481" t="s">
        <v>2082</v>
      </c>
      <c r="QRK124" s="481" t="s">
        <v>2083</v>
      </c>
      <c r="QRL124" s="480" t="s">
        <v>2084</v>
      </c>
      <c r="QRM124" s="482" t="s">
        <v>27</v>
      </c>
      <c r="QRN124" s="483">
        <v>28.15</v>
      </c>
      <c r="QRO124" s="484">
        <v>486.86</v>
      </c>
      <c r="QRP124" s="485">
        <v>456.41</v>
      </c>
      <c r="QRQ124" s="480" t="s">
        <v>181</v>
      </c>
      <c r="QRR124" s="481" t="s">
        <v>2082</v>
      </c>
      <c r="QRS124" s="481" t="s">
        <v>2083</v>
      </c>
      <c r="QRT124" s="480" t="s">
        <v>2084</v>
      </c>
      <c r="QRU124" s="482" t="s">
        <v>27</v>
      </c>
      <c r="QRV124" s="483">
        <v>28.15</v>
      </c>
      <c r="QRW124" s="484">
        <v>486.86</v>
      </c>
      <c r="QRX124" s="485">
        <v>456.41</v>
      </c>
      <c r="QRY124" s="480" t="s">
        <v>181</v>
      </c>
      <c r="QRZ124" s="481" t="s">
        <v>2082</v>
      </c>
      <c r="QSA124" s="481" t="s">
        <v>2083</v>
      </c>
      <c r="QSB124" s="480" t="s">
        <v>2084</v>
      </c>
      <c r="QSC124" s="482" t="s">
        <v>27</v>
      </c>
      <c r="QSD124" s="483">
        <v>28.15</v>
      </c>
      <c r="QSE124" s="484">
        <v>486.86</v>
      </c>
      <c r="QSF124" s="485">
        <v>456.41</v>
      </c>
      <c r="QSG124" s="480" t="s">
        <v>181</v>
      </c>
      <c r="QSH124" s="481" t="s">
        <v>2082</v>
      </c>
      <c r="QSI124" s="481" t="s">
        <v>2083</v>
      </c>
      <c r="QSJ124" s="480" t="s">
        <v>2084</v>
      </c>
      <c r="QSK124" s="482" t="s">
        <v>27</v>
      </c>
      <c r="QSL124" s="483">
        <v>28.15</v>
      </c>
      <c r="QSM124" s="484">
        <v>486.86</v>
      </c>
      <c r="QSN124" s="485">
        <v>456.41</v>
      </c>
      <c r="QSO124" s="480" t="s">
        <v>181</v>
      </c>
      <c r="QSP124" s="481" t="s">
        <v>2082</v>
      </c>
      <c r="QSQ124" s="481" t="s">
        <v>2083</v>
      </c>
      <c r="QSR124" s="480" t="s">
        <v>2084</v>
      </c>
      <c r="QSS124" s="482" t="s">
        <v>27</v>
      </c>
      <c r="QST124" s="483">
        <v>28.15</v>
      </c>
      <c r="QSU124" s="484">
        <v>486.86</v>
      </c>
      <c r="QSV124" s="485">
        <v>456.41</v>
      </c>
      <c r="QSW124" s="480" t="s">
        <v>181</v>
      </c>
      <c r="QSX124" s="481" t="s">
        <v>2082</v>
      </c>
      <c r="QSY124" s="481" t="s">
        <v>2083</v>
      </c>
      <c r="QSZ124" s="480" t="s">
        <v>2084</v>
      </c>
      <c r="QTA124" s="482" t="s">
        <v>27</v>
      </c>
      <c r="QTB124" s="483">
        <v>28.15</v>
      </c>
      <c r="QTC124" s="484">
        <v>486.86</v>
      </c>
      <c r="QTD124" s="485">
        <v>456.41</v>
      </c>
      <c r="QTE124" s="480" t="s">
        <v>181</v>
      </c>
      <c r="QTF124" s="481" t="s">
        <v>2082</v>
      </c>
      <c r="QTG124" s="481" t="s">
        <v>2083</v>
      </c>
      <c r="QTH124" s="480" t="s">
        <v>2084</v>
      </c>
      <c r="QTI124" s="482" t="s">
        <v>27</v>
      </c>
      <c r="QTJ124" s="483">
        <v>28.15</v>
      </c>
      <c r="QTK124" s="484">
        <v>486.86</v>
      </c>
      <c r="QTL124" s="485">
        <v>456.41</v>
      </c>
      <c r="QTM124" s="480" t="s">
        <v>181</v>
      </c>
      <c r="QTN124" s="481" t="s">
        <v>2082</v>
      </c>
      <c r="QTO124" s="481" t="s">
        <v>2083</v>
      </c>
      <c r="QTP124" s="480" t="s">
        <v>2084</v>
      </c>
      <c r="QTQ124" s="482" t="s">
        <v>27</v>
      </c>
      <c r="QTR124" s="483">
        <v>28.15</v>
      </c>
      <c r="QTS124" s="484">
        <v>486.86</v>
      </c>
      <c r="QTT124" s="485">
        <v>456.41</v>
      </c>
      <c r="QTU124" s="480" t="s">
        <v>181</v>
      </c>
      <c r="QTV124" s="481" t="s">
        <v>2082</v>
      </c>
      <c r="QTW124" s="481" t="s">
        <v>2083</v>
      </c>
      <c r="QTX124" s="480" t="s">
        <v>2084</v>
      </c>
      <c r="QTY124" s="482" t="s">
        <v>27</v>
      </c>
      <c r="QTZ124" s="483">
        <v>28.15</v>
      </c>
      <c r="QUA124" s="484">
        <v>486.86</v>
      </c>
      <c r="QUB124" s="485">
        <v>456.41</v>
      </c>
      <c r="QUC124" s="480" t="s">
        <v>181</v>
      </c>
      <c r="QUD124" s="481" t="s">
        <v>2082</v>
      </c>
      <c r="QUE124" s="481" t="s">
        <v>2083</v>
      </c>
      <c r="QUF124" s="480" t="s">
        <v>2084</v>
      </c>
      <c r="QUG124" s="482" t="s">
        <v>27</v>
      </c>
      <c r="QUH124" s="483">
        <v>28.15</v>
      </c>
      <c r="QUI124" s="484">
        <v>486.86</v>
      </c>
      <c r="QUJ124" s="485">
        <v>456.41</v>
      </c>
      <c r="QUK124" s="480" t="s">
        <v>181</v>
      </c>
      <c r="QUL124" s="481" t="s">
        <v>2082</v>
      </c>
      <c r="QUM124" s="481" t="s">
        <v>2083</v>
      </c>
      <c r="QUN124" s="480" t="s">
        <v>2084</v>
      </c>
      <c r="QUO124" s="482" t="s">
        <v>27</v>
      </c>
      <c r="QUP124" s="483">
        <v>28.15</v>
      </c>
      <c r="QUQ124" s="484">
        <v>486.86</v>
      </c>
      <c r="QUR124" s="485">
        <v>456.41</v>
      </c>
      <c r="QUS124" s="480" t="s">
        <v>181</v>
      </c>
      <c r="QUT124" s="481" t="s">
        <v>2082</v>
      </c>
      <c r="QUU124" s="481" t="s">
        <v>2083</v>
      </c>
      <c r="QUV124" s="480" t="s">
        <v>2084</v>
      </c>
      <c r="QUW124" s="482" t="s">
        <v>27</v>
      </c>
      <c r="QUX124" s="483">
        <v>28.15</v>
      </c>
      <c r="QUY124" s="484">
        <v>486.86</v>
      </c>
      <c r="QUZ124" s="485">
        <v>456.41</v>
      </c>
      <c r="QVA124" s="480" t="s">
        <v>181</v>
      </c>
      <c r="QVB124" s="481" t="s">
        <v>2082</v>
      </c>
      <c r="QVC124" s="481" t="s">
        <v>2083</v>
      </c>
      <c r="QVD124" s="480" t="s">
        <v>2084</v>
      </c>
      <c r="QVE124" s="482" t="s">
        <v>27</v>
      </c>
      <c r="QVF124" s="483">
        <v>28.15</v>
      </c>
      <c r="QVG124" s="484">
        <v>486.86</v>
      </c>
      <c r="QVH124" s="485">
        <v>456.41</v>
      </c>
      <c r="QVI124" s="480" t="s">
        <v>181</v>
      </c>
      <c r="QVJ124" s="481" t="s">
        <v>2082</v>
      </c>
      <c r="QVK124" s="481" t="s">
        <v>2083</v>
      </c>
      <c r="QVL124" s="480" t="s">
        <v>2084</v>
      </c>
      <c r="QVM124" s="482" t="s">
        <v>27</v>
      </c>
      <c r="QVN124" s="483">
        <v>28.15</v>
      </c>
      <c r="QVO124" s="484">
        <v>486.86</v>
      </c>
      <c r="QVP124" s="485">
        <v>456.41</v>
      </c>
      <c r="QVQ124" s="480" t="s">
        <v>181</v>
      </c>
      <c r="QVR124" s="481" t="s">
        <v>2082</v>
      </c>
      <c r="QVS124" s="481" t="s">
        <v>2083</v>
      </c>
      <c r="QVT124" s="480" t="s">
        <v>2084</v>
      </c>
      <c r="QVU124" s="482" t="s">
        <v>27</v>
      </c>
      <c r="QVV124" s="483">
        <v>28.15</v>
      </c>
      <c r="QVW124" s="484">
        <v>486.86</v>
      </c>
      <c r="QVX124" s="485">
        <v>456.41</v>
      </c>
      <c r="QVY124" s="480" t="s">
        <v>181</v>
      </c>
      <c r="QVZ124" s="481" t="s">
        <v>2082</v>
      </c>
      <c r="QWA124" s="481" t="s">
        <v>2083</v>
      </c>
      <c r="QWB124" s="480" t="s">
        <v>2084</v>
      </c>
      <c r="QWC124" s="482" t="s">
        <v>27</v>
      </c>
      <c r="QWD124" s="483">
        <v>28.15</v>
      </c>
      <c r="QWE124" s="484">
        <v>486.86</v>
      </c>
      <c r="QWF124" s="485">
        <v>456.41</v>
      </c>
      <c r="QWG124" s="480" t="s">
        <v>181</v>
      </c>
      <c r="QWH124" s="481" t="s">
        <v>2082</v>
      </c>
      <c r="QWI124" s="481" t="s">
        <v>2083</v>
      </c>
      <c r="QWJ124" s="480" t="s">
        <v>2084</v>
      </c>
      <c r="QWK124" s="482" t="s">
        <v>27</v>
      </c>
      <c r="QWL124" s="483">
        <v>28.15</v>
      </c>
      <c r="QWM124" s="484">
        <v>486.86</v>
      </c>
      <c r="QWN124" s="485">
        <v>456.41</v>
      </c>
      <c r="QWO124" s="480" t="s">
        <v>181</v>
      </c>
      <c r="QWP124" s="481" t="s">
        <v>2082</v>
      </c>
      <c r="QWQ124" s="481" t="s">
        <v>2083</v>
      </c>
      <c r="QWR124" s="480" t="s">
        <v>2084</v>
      </c>
      <c r="QWS124" s="482" t="s">
        <v>27</v>
      </c>
      <c r="QWT124" s="483">
        <v>28.15</v>
      </c>
      <c r="QWU124" s="484">
        <v>486.86</v>
      </c>
      <c r="QWV124" s="485">
        <v>456.41</v>
      </c>
      <c r="QWW124" s="480" t="s">
        <v>181</v>
      </c>
      <c r="QWX124" s="481" t="s">
        <v>2082</v>
      </c>
      <c r="QWY124" s="481" t="s">
        <v>2083</v>
      </c>
      <c r="QWZ124" s="480" t="s">
        <v>2084</v>
      </c>
      <c r="QXA124" s="482" t="s">
        <v>27</v>
      </c>
      <c r="QXB124" s="483">
        <v>28.15</v>
      </c>
      <c r="QXC124" s="484">
        <v>486.86</v>
      </c>
      <c r="QXD124" s="485">
        <v>456.41</v>
      </c>
      <c r="QXE124" s="480" t="s">
        <v>181</v>
      </c>
      <c r="QXF124" s="481" t="s">
        <v>2082</v>
      </c>
      <c r="QXG124" s="481" t="s">
        <v>2083</v>
      </c>
      <c r="QXH124" s="480" t="s">
        <v>2084</v>
      </c>
      <c r="QXI124" s="482" t="s">
        <v>27</v>
      </c>
      <c r="QXJ124" s="483">
        <v>28.15</v>
      </c>
      <c r="QXK124" s="484">
        <v>486.86</v>
      </c>
      <c r="QXL124" s="485">
        <v>456.41</v>
      </c>
      <c r="QXM124" s="480" t="s">
        <v>181</v>
      </c>
      <c r="QXN124" s="481" t="s">
        <v>2082</v>
      </c>
      <c r="QXO124" s="481" t="s">
        <v>2083</v>
      </c>
      <c r="QXP124" s="480" t="s">
        <v>2084</v>
      </c>
      <c r="QXQ124" s="482" t="s">
        <v>27</v>
      </c>
      <c r="QXR124" s="483">
        <v>28.15</v>
      </c>
      <c r="QXS124" s="484">
        <v>486.86</v>
      </c>
      <c r="QXT124" s="485">
        <v>456.41</v>
      </c>
      <c r="QXU124" s="480" t="s">
        <v>181</v>
      </c>
      <c r="QXV124" s="481" t="s">
        <v>2082</v>
      </c>
      <c r="QXW124" s="481" t="s">
        <v>2083</v>
      </c>
      <c r="QXX124" s="480" t="s">
        <v>2084</v>
      </c>
      <c r="QXY124" s="482" t="s">
        <v>27</v>
      </c>
      <c r="QXZ124" s="483">
        <v>28.15</v>
      </c>
      <c r="QYA124" s="484">
        <v>486.86</v>
      </c>
      <c r="QYB124" s="485">
        <v>456.41</v>
      </c>
      <c r="QYC124" s="480" t="s">
        <v>181</v>
      </c>
      <c r="QYD124" s="481" t="s">
        <v>2082</v>
      </c>
      <c r="QYE124" s="481" t="s">
        <v>2083</v>
      </c>
      <c r="QYF124" s="480" t="s">
        <v>2084</v>
      </c>
      <c r="QYG124" s="482" t="s">
        <v>27</v>
      </c>
      <c r="QYH124" s="483">
        <v>28.15</v>
      </c>
      <c r="QYI124" s="484">
        <v>486.86</v>
      </c>
      <c r="QYJ124" s="485">
        <v>456.41</v>
      </c>
      <c r="QYK124" s="480" t="s">
        <v>181</v>
      </c>
      <c r="QYL124" s="481" t="s">
        <v>2082</v>
      </c>
      <c r="QYM124" s="481" t="s">
        <v>2083</v>
      </c>
      <c r="QYN124" s="480" t="s">
        <v>2084</v>
      </c>
      <c r="QYO124" s="482" t="s">
        <v>27</v>
      </c>
      <c r="QYP124" s="483">
        <v>28.15</v>
      </c>
      <c r="QYQ124" s="484">
        <v>486.86</v>
      </c>
      <c r="QYR124" s="485">
        <v>456.41</v>
      </c>
      <c r="QYS124" s="480" t="s">
        <v>181</v>
      </c>
      <c r="QYT124" s="481" t="s">
        <v>2082</v>
      </c>
      <c r="QYU124" s="481" t="s">
        <v>2083</v>
      </c>
      <c r="QYV124" s="480" t="s">
        <v>2084</v>
      </c>
      <c r="QYW124" s="482" t="s">
        <v>27</v>
      </c>
      <c r="QYX124" s="483">
        <v>28.15</v>
      </c>
      <c r="QYY124" s="484">
        <v>486.86</v>
      </c>
      <c r="QYZ124" s="485">
        <v>456.41</v>
      </c>
      <c r="QZA124" s="480" t="s">
        <v>181</v>
      </c>
      <c r="QZB124" s="481" t="s">
        <v>2082</v>
      </c>
      <c r="QZC124" s="481" t="s">
        <v>2083</v>
      </c>
      <c r="QZD124" s="480" t="s">
        <v>2084</v>
      </c>
      <c r="QZE124" s="482" t="s">
        <v>27</v>
      </c>
      <c r="QZF124" s="483">
        <v>28.15</v>
      </c>
      <c r="QZG124" s="484">
        <v>486.86</v>
      </c>
      <c r="QZH124" s="485">
        <v>456.41</v>
      </c>
      <c r="QZI124" s="480" t="s">
        <v>181</v>
      </c>
      <c r="QZJ124" s="481" t="s">
        <v>2082</v>
      </c>
      <c r="QZK124" s="481" t="s">
        <v>2083</v>
      </c>
      <c r="QZL124" s="480" t="s">
        <v>2084</v>
      </c>
      <c r="QZM124" s="482" t="s">
        <v>27</v>
      </c>
      <c r="QZN124" s="483">
        <v>28.15</v>
      </c>
      <c r="QZO124" s="484">
        <v>486.86</v>
      </c>
      <c r="QZP124" s="485">
        <v>456.41</v>
      </c>
      <c r="QZQ124" s="480" t="s">
        <v>181</v>
      </c>
      <c r="QZR124" s="481" t="s">
        <v>2082</v>
      </c>
      <c r="QZS124" s="481" t="s">
        <v>2083</v>
      </c>
      <c r="QZT124" s="480" t="s">
        <v>2084</v>
      </c>
      <c r="QZU124" s="482" t="s">
        <v>27</v>
      </c>
      <c r="QZV124" s="483">
        <v>28.15</v>
      </c>
      <c r="QZW124" s="484">
        <v>486.86</v>
      </c>
      <c r="QZX124" s="485">
        <v>456.41</v>
      </c>
      <c r="QZY124" s="480" t="s">
        <v>181</v>
      </c>
      <c r="QZZ124" s="481" t="s">
        <v>2082</v>
      </c>
      <c r="RAA124" s="481" t="s">
        <v>2083</v>
      </c>
      <c r="RAB124" s="480" t="s">
        <v>2084</v>
      </c>
      <c r="RAC124" s="482" t="s">
        <v>27</v>
      </c>
      <c r="RAD124" s="483">
        <v>28.15</v>
      </c>
      <c r="RAE124" s="484">
        <v>486.86</v>
      </c>
      <c r="RAF124" s="485">
        <v>456.41</v>
      </c>
      <c r="RAG124" s="480" t="s">
        <v>181</v>
      </c>
      <c r="RAH124" s="481" t="s">
        <v>2082</v>
      </c>
      <c r="RAI124" s="481" t="s">
        <v>2083</v>
      </c>
      <c r="RAJ124" s="480" t="s">
        <v>2084</v>
      </c>
      <c r="RAK124" s="482" t="s">
        <v>27</v>
      </c>
      <c r="RAL124" s="483">
        <v>28.15</v>
      </c>
      <c r="RAM124" s="484">
        <v>486.86</v>
      </c>
      <c r="RAN124" s="485">
        <v>456.41</v>
      </c>
      <c r="RAO124" s="480" t="s">
        <v>181</v>
      </c>
      <c r="RAP124" s="481" t="s">
        <v>2082</v>
      </c>
      <c r="RAQ124" s="481" t="s">
        <v>2083</v>
      </c>
      <c r="RAR124" s="480" t="s">
        <v>2084</v>
      </c>
      <c r="RAS124" s="482" t="s">
        <v>27</v>
      </c>
      <c r="RAT124" s="483">
        <v>28.15</v>
      </c>
      <c r="RAU124" s="484">
        <v>486.86</v>
      </c>
      <c r="RAV124" s="485">
        <v>456.41</v>
      </c>
      <c r="RAW124" s="480" t="s">
        <v>181</v>
      </c>
      <c r="RAX124" s="481" t="s">
        <v>2082</v>
      </c>
      <c r="RAY124" s="481" t="s">
        <v>2083</v>
      </c>
      <c r="RAZ124" s="480" t="s">
        <v>2084</v>
      </c>
      <c r="RBA124" s="482" t="s">
        <v>27</v>
      </c>
      <c r="RBB124" s="483">
        <v>28.15</v>
      </c>
      <c r="RBC124" s="484">
        <v>486.86</v>
      </c>
      <c r="RBD124" s="485">
        <v>456.41</v>
      </c>
      <c r="RBE124" s="480" t="s">
        <v>181</v>
      </c>
      <c r="RBF124" s="481" t="s">
        <v>2082</v>
      </c>
      <c r="RBG124" s="481" t="s">
        <v>2083</v>
      </c>
      <c r="RBH124" s="480" t="s">
        <v>2084</v>
      </c>
      <c r="RBI124" s="482" t="s">
        <v>27</v>
      </c>
      <c r="RBJ124" s="483">
        <v>28.15</v>
      </c>
      <c r="RBK124" s="484">
        <v>486.86</v>
      </c>
      <c r="RBL124" s="485">
        <v>456.41</v>
      </c>
      <c r="RBM124" s="480" t="s">
        <v>181</v>
      </c>
      <c r="RBN124" s="481" t="s">
        <v>2082</v>
      </c>
      <c r="RBO124" s="481" t="s">
        <v>2083</v>
      </c>
      <c r="RBP124" s="480" t="s">
        <v>2084</v>
      </c>
      <c r="RBQ124" s="482" t="s">
        <v>27</v>
      </c>
      <c r="RBR124" s="483">
        <v>28.15</v>
      </c>
      <c r="RBS124" s="484">
        <v>486.86</v>
      </c>
      <c r="RBT124" s="485">
        <v>456.41</v>
      </c>
      <c r="RBU124" s="480" t="s">
        <v>181</v>
      </c>
      <c r="RBV124" s="481" t="s">
        <v>2082</v>
      </c>
      <c r="RBW124" s="481" t="s">
        <v>2083</v>
      </c>
      <c r="RBX124" s="480" t="s">
        <v>2084</v>
      </c>
      <c r="RBY124" s="482" t="s">
        <v>27</v>
      </c>
      <c r="RBZ124" s="483">
        <v>28.15</v>
      </c>
      <c r="RCA124" s="484">
        <v>486.86</v>
      </c>
      <c r="RCB124" s="485">
        <v>456.41</v>
      </c>
      <c r="RCC124" s="480" t="s">
        <v>181</v>
      </c>
      <c r="RCD124" s="481" t="s">
        <v>2082</v>
      </c>
      <c r="RCE124" s="481" t="s">
        <v>2083</v>
      </c>
      <c r="RCF124" s="480" t="s">
        <v>2084</v>
      </c>
      <c r="RCG124" s="482" t="s">
        <v>27</v>
      </c>
      <c r="RCH124" s="483">
        <v>28.15</v>
      </c>
      <c r="RCI124" s="484">
        <v>486.86</v>
      </c>
      <c r="RCJ124" s="485">
        <v>456.41</v>
      </c>
      <c r="RCK124" s="480" t="s">
        <v>181</v>
      </c>
      <c r="RCL124" s="481" t="s">
        <v>2082</v>
      </c>
      <c r="RCM124" s="481" t="s">
        <v>2083</v>
      </c>
      <c r="RCN124" s="480" t="s">
        <v>2084</v>
      </c>
      <c r="RCO124" s="482" t="s">
        <v>27</v>
      </c>
      <c r="RCP124" s="483">
        <v>28.15</v>
      </c>
      <c r="RCQ124" s="484">
        <v>486.86</v>
      </c>
      <c r="RCR124" s="485">
        <v>456.41</v>
      </c>
      <c r="RCS124" s="480" t="s">
        <v>181</v>
      </c>
      <c r="RCT124" s="481" t="s">
        <v>2082</v>
      </c>
      <c r="RCU124" s="481" t="s">
        <v>2083</v>
      </c>
      <c r="RCV124" s="480" t="s">
        <v>2084</v>
      </c>
      <c r="RCW124" s="482" t="s">
        <v>27</v>
      </c>
      <c r="RCX124" s="483">
        <v>28.15</v>
      </c>
      <c r="RCY124" s="484">
        <v>486.86</v>
      </c>
      <c r="RCZ124" s="485">
        <v>456.41</v>
      </c>
      <c r="RDA124" s="480" t="s">
        <v>181</v>
      </c>
      <c r="RDB124" s="481" t="s">
        <v>2082</v>
      </c>
      <c r="RDC124" s="481" t="s">
        <v>2083</v>
      </c>
      <c r="RDD124" s="480" t="s">
        <v>2084</v>
      </c>
      <c r="RDE124" s="482" t="s">
        <v>27</v>
      </c>
      <c r="RDF124" s="483">
        <v>28.15</v>
      </c>
      <c r="RDG124" s="484">
        <v>486.86</v>
      </c>
      <c r="RDH124" s="485">
        <v>456.41</v>
      </c>
      <c r="RDI124" s="480" t="s">
        <v>181</v>
      </c>
      <c r="RDJ124" s="481" t="s">
        <v>2082</v>
      </c>
      <c r="RDK124" s="481" t="s">
        <v>2083</v>
      </c>
      <c r="RDL124" s="480" t="s">
        <v>2084</v>
      </c>
      <c r="RDM124" s="482" t="s">
        <v>27</v>
      </c>
      <c r="RDN124" s="483">
        <v>28.15</v>
      </c>
      <c r="RDO124" s="484">
        <v>486.86</v>
      </c>
      <c r="RDP124" s="485">
        <v>456.41</v>
      </c>
      <c r="RDQ124" s="480" t="s">
        <v>181</v>
      </c>
      <c r="RDR124" s="481" t="s">
        <v>2082</v>
      </c>
      <c r="RDS124" s="481" t="s">
        <v>2083</v>
      </c>
      <c r="RDT124" s="480" t="s">
        <v>2084</v>
      </c>
      <c r="RDU124" s="482" t="s">
        <v>27</v>
      </c>
      <c r="RDV124" s="483">
        <v>28.15</v>
      </c>
      <c r="RDW124" s="484">
        <v>486.86</v>
      </c>
      <c r="RDX124" s="485">
        <v>456.41</v>
      </c>
      <c r="RDY124" s="480" t="s">
        <v>181</v>
      </c>
      <c r="RDZ124" s="481" t="s">
        <v>2082</v>
      </c>
      <c r="REA124" s="481" t="s">
        <v>2083</v>
      </c>
      <c r="REB124" s="480" t="s">
        <v>2084</v>
      </c>
      <c r="REC124" s="482" t="s">
        <v>27</v>
      </c>
      <c r="RED124" s="483">
        <v>28.15</v>
      </c>
      <c r="REE124" s="484">
        <v>486.86</v>
      </c>
      <c r="REF124" s="485">
        <v>456.41</v>
      </c>
      <c r="REG124" s="480" t="s">
        <v>181</v>
      </c>
      <c r="REH124" s="481" t="s">
        <v>2082</v>
      </c>
      <c r="REI124" s="481" t="s">
        <v>2083</v>
      </c>
      <c r="REJ124" s="480" t="s">
        <v>2084</v>
      </c>
      <c r="REK124" s="482" t="s">
        <v>27</v>
      </c>
      <c r="REL124" s="483">
        <v>28.15</v>
      </c>
      <c r="REM124" s="484">
        <v>486.86</v>
      </c>
      <c r="REN124" s="485">
        <v>456.41</v>
      </c>
      <c r="REO124" s="480" t="s">
        <v>181</v>
      </c>
      <c r="REP124" s="481" t="s">
        <v>2082</v>
      </c>
      <c r="REQ124" s="481" t="s">
        <v>2083</v>
      </c>
      <c r="RER124" s="480" t="s">
        <v>2084</v>
      </c>
      <c r="RES124" s="482" t="s">
        <v>27</v>
      </c>
      <c r="RET124" s="483">
        <v>28.15</v>
      </c>
      <c r="REU124" s="484">
        <v>486.86</v>
      </c>
      <c r="REV124" s="485">
        <v>456.41</v>
      </c>
      <c r="REW124" s="480" t="s">
        <v>181</v>
      </c>
      <c r="REX124" s="481" t="s">
        <v>2082</v>
      </c>
      <c r="REY124" s="481" t="s">
        <v>2083</v>
      </c>
      <c r="REZ124" s="480" t="s">
        <v>2084</v>
      </c>
      <c r="RFA124" s="482" t="s">
        <v>27</v>
      </c>
      <c r="RFB124" s="483">
        <v>28.15</v>
      </c>
      <c r="RFC124" s="484">
        <v>486.86</v>
      </c>
      <c r="RFD124" s="485">
        <v>456.41</v>
      </c>
      <c r="RFE124" s="480" t="s">
        <v>181</v>
      </c>
      <c r="RFF124" s="481" t="s">
        <v>2082</v>
      </c>
      <c r="RFG124" s="481" t="s">
        <v>2083</v>
      </c>
      <c r="RFH124" s="480" t="s">
        <v>2084</v>
      </c>
      <c r="RFI124" s="482" t="s">
        <v>27</v>
      </c>
      <c r="RFJ124" s="483">
        <v>28.15</v>
      </c>
      <c r="RFK124" s="484">
        <v>486.86</v>
      </c>
      <c r="RFL124" s="485">
        <v>456.41</v>
      </c>
      <c r="RFM124" s="480" t="s">
        <v>181</v>
      </c>
      <c r="RFN124" s="481" t="s">
        <v>2082</v>
      </c>
      <c r="RFO124" s="481" t="s">
        <v>2083</v>
      </c>
      <c r="RFP124" s="480" t="s">
        <v>2084</v>
      </c>
      <c r="RFQ124" s="482" t="s">
        <v>27</v>
      </c>
      <c r="RFR124" s="483">
        <v>28.15</v>
      </c>
      <c r="RFS124" s="484">
        <v>486.86</v>
      </c>
      <c r="RFT124" s="485">
        <v>456.41</v>
      </c>
      <c r="RFU124" s="480" t="s">
        <v>181</v>
      </c>
      <c r="RFV124" s="481" t="s">
        <v>2082</v>
      </c>
      <c r="RFW124" s="481" t="s">
        <v>2083</v>
      </c>
      <c r="RFX124" s="480" t="s">
        <v>2084</v>
      </c>
      <c r="RFY124" s="482" t="s">
        <v>27</v>
      </c>
      <c r="RFZ124" s="483">
        <v>28.15</v>
      </c>
      <c r="RGA124" s="484">
        <v>486.86</v>
      </c>
      <c r="RGB124" s="485">
        <v>456.41</v>
      </c>
      <c r="RGC124" s="480" t="s">
        <v>181</v>
      </c>
      <c r="RGD124" s="481" t="s">
        <v>2082</v>
      </c>
      <c r="RGE124" s="481" t="s">
        <v>2083</v>
      </c>
      <c r="RGF124" s="480" t="s">
        <v>2084</v>
      </c>
      <c r="RGG124" s="482" t="s">
        <v>27</v>
      </c>
      <c r="RGH124" s="483">
        <v>28.15</v>
      </c>
      <c r="RGI124" s="484">
        <v>486.86</v>
      </c>
      <c r="RGJ124" s="485">
        <v>456.41</v>
      </c>
      <c r="RGK124" s="480" t="s">
        <v>181</v>
      </c>
      <c r="RGL124" s="481" t="s">
        <v>2082</v>
      </c>
      <c r="RGM124" s="481" t="s">
        <v>2083</v>
      </c>
      <c r="RGN124" s="480" t="s">
        <v>2084</v>
      </c>
      <c r="RGO124" s="482" t="s">
        <v>27</v>
      </c>
      <c r="RGP124" s="483">
        <v>28.15</v>
      </c>
      <c r="RGQ124" s="484">
        <v>486.86</v>
      </c>
      <c r="RGR124" s="485">
        <v>456.41</v>
      </c>
      <c r="RGS124" s="480" t="s">
        <v>181</v>
      </c>
      <c r="RGT124" s="481" t="s">
        <v>2082</v>
      </c>
      <c r="RGU124" s="481" t="s">
        <v>2083</v>
      </c>
      <c r="RGV124" s="480" t="s">
        <v>2084</v>
      </c>
      <c r="RGW124" s="482" t="s">
        <v>27</v>
      </c>
      <c r="RGX124" s="483">
        <v>28.15</v>
      </c>
      <c r="RGY124" s="484">
        <v>486.86</v>
      </c>
      <c r="RGZ124" s="485">
        <v>456.41</v>
      </c>
      <c r="RHA124" s="480" t="s">
        <v>181</v>
      </c>
      <c r="RHB124" s="481" t="s">
        <v>2082</v>
      </c>
      <c r="RHC124" s="481" t="s">
        <v>2083</v>
      </c>
      <c r="RHD124" s="480" t="s">
        <v>2084</v>
      </c>
      <c r="RHE124" s="482" t="s">
        <v>27</v>
      </c>
      <c r="RHF124" s="483">
        <v>28.15</v>
      </c>
      <c r="RHG124" s="484">
        <v>486.86</v>
      </c>
      <c r="RHH124" s="485">
        <v>456.41</v>
      </c>
      <c r="RHI124" s="480" t="s">
        <v>181</v>
      </c>
      <c r="RHJ124" s="481" t="s">
        <v>2082</v>
      </c>
      <c r="RHK124" s="481" t="s">
        <v>2083</v>
      </c>
      <c r="RHL124" s="480" t="s">
        <v>2084</v>
      </c>
      <c r="RHM124" s="482" t="s">
        <v>27</v>
      </c>
      <c r="RHN124" s="483">
        <v>28.15</v>
      </c>
      <c r="RHO124" s="484">
        <v>486.86</v>
      </c>
      <c r="RHP124" s="485">
        <v>456.41</v>
      </c>
      <c r="RHQ124" s="480" t="s">
        <v>181</v>
      </c>
      <c r="RHR124" s="481" t="s">
        <v>2082</v>
      </c>
      <c r="RHS124" s="481" t="s">
        <v>2083</v>
      </c>
      <c r="RHT124" s="480" t="s">
        <v>2084</v>
      </c>
      <c r="RHU124" s="482" t="s">
        <v>27</v>
      </c>
      <c r="RHV124" s="483">
        <v>28.15</v>
      </c>
      <c r="RHW124" s="484">
        <v>486.86</v>
      </c>
      <c r="RHX124" s="485">
        <v>456.41</v>
      </c>
      <c r="RHY124" s="480" t="s">
        <v>181</v>
      </c>
      <c r="RHZ124" s="481" t="s">
        <v>2082</v>
      </c>
      <c r="RIA124" s="481" t="s">
        <v>2083</v>
      </c>
      <c r="RIB124" s="480" t="s">
        <v>2084</v>
      </c>
      <c r="RIC124" s="482" t="s">
        <v>27</v>
      </c>
      <c r="RID124" s="483">
        <v>28.15</v>
      </c>
      <c r="RIE124" s="484">
        <v>486.86</v>
      </c>
      <c r="RIF124" s="485">
        <v>456.41</v>
      </c>
      <c r="RIG124" s="480" t="s">
        <v>181</v>
      </c>
      <c r="RIH124" s="481" t="s">
        <v>2082</v>
      </c>
      <c r="RII124" s="481" t="s">
        <v>2083</v>
      </c>
      <c r="RIJ124" s="480" t="s">
        <v>2084</v>
      </c>
      <c r="RIK124" s="482" t="s">
        <v>27</v>
      </c>
      <c r="RIL124" s="483">
        <v>28.15</v>
      </c>
      <c r="RIM124" s="484">
        <v>486.86</v>
      </c>
      <c r="RIN124" s="485">
        <v>456.41</v>
      </c>
      <c r="RIO124" s="480" t="s">
        <v>181</v>
      </c>
      <c r="RIP124" s="481" t="s">
        <v>2082</v>
      </c>
      <c r="RIQ124" s="481" t="s">
        <v>2083</v>
      </c>
      <c r="RIR124" s="480" t="s">
        <v>2084</v>
      </c>
      <c r="RIS124" s="482" t="s">
        <v>27</v>
      </c>
      <c r="RIT124" s="483">
        <v>28.15</v>
      </c>
      <c r="RIU124" s="484">
        <v>486.86</v>
      </c>
      <c r="RIV124" s="485">
        <v>456.41</v>
      </c>
      <c r="RIW124" s="480" t="s">
        <v>181</v>
      </c>
      <c r="RIX124" s="481" t="s">
        <v>2082</v>
      </c>
      <c r="RIY124" s="481" t="s">
        <v>2083</v>
      </c>
      <c r="RIZ124" s="480" t="s">
        <v>2084</v>
      </c>
      <c r="RJA124" s="482" t="s">
        <v>27</v>
      </c>
      <c r="RJB124" s="483">
        <v>28.15</v>
      </c>
      <c r="RJC124" s="484">
        <v>486.86</v>
      </c>
      <c r="RJD124" s="485">
        <v>456.41</v>
      </c>
      <c r="RJE124" s="480" t="s">
        <v>181</v>
      </c>
      <c r="RJF124" s="481" t="s">
        <v>2082</v>
      </c>
      <c r="RJG124" s="481" t="s">
        <v>2083</v>
      </c>
      <c r="RJH124" s="480" t="s">
        <v>2084</v>
      </c>
      <c r="RJI124" s="482" t="s">
        <v>27</v>
      </c>
      <c r="RJJ124" s="483">
        <v>28.15</v>
      </c>
      <c r="RJK124" s="484">
        <v>486.86</v>
      </c>
      <c r="RJL124" s="485">
        <v>456.41</v>
      </c>
      <c r="RJM124" s="480" t="s">
        <v>181</v>
      </c>
      <c r="RJN124" s="481" t="s">
        <v>2082</v>
      </c>
      <c r="RJO124" s="481" t="s">
        <v>2083</v>
      </c>
      <c r="RJP124" s="480" t="s">
        <v>2084</v>
      </c>
      <c r="RJQ124" s="482" t="s">
        <v>27</v>
      </c>
      <c r="RJR124" s="483">
        <v>28.15</v>
      </c>
      <c r="RJS124" s="484">
        <v>486.86</v>
      </c>
      <c r="RJT124" s="485">
        <v>456.41</v>
      </c>
      <c r="RJU124" s="480" t="s">
        <v>181</v>
      </c>
      <c r="RJV124" s="481" t="s">
        <v>2082</v>
      </c>
      <c r="RJW124" s="481" t="s">
        <v>2083</v>
      </c>
      <c r="RJX124" s="480" t="s">
        <v>2084</v>
      </c>
      <c r="RJY124" s="482" t="s">
        <v>27</v>
      </c>
      <c r="RJZ124" s="483">
        <v>28.15</v>
      </c>
      <c r="RKA124" s="484">
        <v>486.86</v>
      </c>
      <c r="RKB124" s="485">
        <v>456.41</v>
      </c>
      <c r="RKC124" s="480" t="s">
        <v>181</v>
      </c>
      <c r="RKD124" s="481" t="s">
        <v>2082</v>
      </c>
      <c r="RKE124" s="481" t="s">
        <v>2083</v>
      </c>
      <c r="RKF124" s="480" t="s">
        <v>2084</v>
      </c>
      <c r="RKG124" s="482" t="s">
        <v>27</v>
      </c>
      <c r="RKH124" s="483">
        <v>28.15</v>
      </c>
      <c r="RKI124" s="484">
        <v>486.86</v>
      </c>
      <c r="RKJ124" s="485">
        <v>456.41</v>
      </c>
      <c r="RKK124" s="480" t="s">
        <v>181</v>
      </c>
      <c r="RKL124" s="481" t="s">
        <v>2082</v>
      </c>
      <c r="RKM124" s="481" t="s">
        <v>2083</v>
      </c>
      <c r="RKN124" s="480" t="s">
        <v>2084</v>
      </c>
      <c r="RKO124" s="482" t="s">
        <v>27</v>
      </c>
      <c r="RKP124" s="483">
        <v>28.15</v>
      </c>
      <c r="RKQ124" s="484">
        <v>486.86</v>
      </c>
      <c r="RKR124" s="485">
        <v>456.41</v>
      </c>
      <c r="RKS124" s="480" t="s">
        <v>181</v>
      </c>
      <c r="RKT124" s="481" t="s">
        <v>2082</v>
      </c>
      <c r="RKU124" s="481" t="s">
        <v>2083</v>
      </c>
      <c r="RKV124" s="480" t="s">
        <v>2084</v>
      </c>
      <c r="RKW124" s="482" t="s">
        <v>27</v>
      </c>
      <c r="RKX124" s="483">
        <v>28.15</v>
      </c>
      <c r="RKY124" s="484">
        <v>486.86</v>
      </c>
      <c r="RKZ124" s="485">
        <v>456.41</v>
      </c>
      <c r="RLA124" s="480" t="s">
        <v>181</v>
      </c>
      <c r="RLB124" s="481" t="s">
        <v>2082</v>
      </c>
      <c r="RLC124" s="481" t="s">
        <v>2083</v>
      </c>
      <c r="RLD124" s="480" t="s">
        <v>2084</v>
      </c>
      <c r="RLE124" s="482" t="s">
        <v>27</v>
      </c>
      <c r="RLF124" s="483">
        <v>28.15</v>
      </c>
      <c r="RLG124" s="484">
        <v>486.86</v>
      </c>
      <c r="RLH124" s="485">
        <v>456.41</v>
      </c>
      <c r="RLI124" s="480" t="s">
        <v>181</v>
      </c>
      <c r="RLJ124" s="481" t="s">
        <v>2082</v>
      </c>
      <c r="RLK124" s="481" t="s">
        <v>2083</v>
      </c>
      <c r="RLL124" s="480" t="s">
        <v>2084</v>
      </c>
      <c r="RLM124" s="482" t="s">
        <v>27</v>
      </c>
      <c r="RLN124" s="483">
        <v>28.15</v>
      </c>
      <c r="RLO124" s="484">
        <v>486.86</v>
      </c>
      <c r="RLP124" s="485">
        <v>456.41</v>
      </c>
      <c r="RLQ124" s="480" t="s">
        <v>181</v>
      </c>
      <c r="RLR124" s="481" t="s">
        <v>2082</v>
      </c>
      <c r="RLS124" s="481" t="s">
        <v>2083</v>
      </c>
      <c r="RLT124" s="480" t="s">
        <v>2084</v>
      </c>
      <c r="RLU124" s="482" t="s">
        <v>27</v>
      </c>
      <c r="RLV124" s="483">
        <v>28.15</v>
      </c>
      <c r="RLW124" s="484">
        <v>486.86</v>
      </c>
      <c r="RLX124" s="485">
        <v>456.41</v>
      </c>
      <c r="RLY124" s="480" t="s">
        <v>181</v>
      </c>
      <c r="RLZ124" s="481" t="s">
        <v>2082</v>
      </c>
      <c r="RMA124" s="481" t="s">
        <v>2083</v>
      </c>
      <c r="RMB124" s="480" t="s">
        <v>2084</v>
      </c>
      <c r="RMC124" s="482" t="s">
        <v>27</v>
      </c>
      <c r="RMD124" s="483">
        <v>28.15</v>
      </c>
      <c r="RME124" s="484">
        <v>486.86</v>
      </c>
      <c r="RMF124" s="485">
        <v>456.41</v>
      </c>
      <c r="RMG124" s="480" t="s">
        <v>181</v>
      </c>
      <c r="RMH124" s="481" t="s">
        <v>2082</v>
      </c>
      <c r="RMI124" s="481" t="s">
        <v>2083</v>
      </c>
      <c r="RMJ124" s="480" t="s">
        <v>2084</v>
      </c>
      <c r="RMK124" s="482" t="s">
        <v>27</v>
      </c>
      <c r="RML124" s="483">
        <v>28.15</v>
      </c>
      <c r="RMM124" s="484">
        <v>486.86</v>
      </c>
      <c r="RMN124" s="485">
        <v>456.41</v>
      </c>
      <c r="RMO124" s="480" t="s">
        <v>181</v>
      </c>
      <c r="RMP124" s="481" t="s">
        <v>2082</v>
      </c>
      <c r="RMQ124" s="481" t="s">
        <v>2083</v>
      </c>
      <c r="RMR124" s="480" t="s">
        <v>2084</v>
      </c>
      <c r="RMS124" s="482" t="s">
        <v>27</v>
      </c>
      <c r="RMT124" s="483">
        <v>28.15</v>
      </c>
      <c r="RMU124" s="484">
        <v>486.86</v>
      </c>
      <c r="RMV124" s="485">
        <v>456.41</v>
      </c>
      <c r="RMW124" s="480" t="s">
        <v>181</v>
      </c>
      <c r="RMX124" s="481" t="s">
        <v>2082</v>
      </c>
      <c r="RMY124" s="481" t="s">
        <v>2083</v>
      </c>
      <c r="RMZ124" s="480" t="s">
        <v>2084</v>
      </c>
      <c r="RNA124" s="482" t="s">
        <v>27</v>
      </c>
      <c r="RNB124" s="483">
        <v>28.15</v>
      </c>
      <c r="RNC124" s="484">
        <v>486.86</v>
      </c>
      <c r="RND124" s="485">
        <v>456.41</v>
      </c>
      <c r="RNE124" s="480" t="s">
        <v>181</v>
      </c>
      <c r="RNF124" s="481" t="s">
        <v>2082</v>
      </c>
      <c r="RNG124" s="481" t="s">
        <v>2083</v>
      </c>
      <c r="RNH124" s="480" t="s">
        <v>2084</v>
      </c>
      <c r="RNI124" s="482" t="s">
        <v>27</v>
      </c>
      <c r="RNJ124" s="483">
        <v>28.15</v>
      </c>
      <c r="RNK124" s="484">
        <v>486.86</v>
      </c>
      <c r="RNL124" s="485">
        <v>456.41</v>
      </c>
      <c r="RNM124" s="480" t="s">
        <v>181</v>
      </c>
      <c r="RNN124" s="481" t="s">
        <v>2082</v>
      </c>
      <c r="RNO124" s="481" t="s">
        <v>2083</v>
      </c>
      <c r="RNP124" s="480" t="s">
        <v>2084</v>
      </c>
      <c r="RNQ124" s="482" t="s">
        <v>27</v>
      </c>
      <c r="RNR124" s="483">
        <v>28.15</v>
      </c>
      <c r="RNS124" s="484">
        <v>486.86</v>
      </c>
      <c r="RNT124" s="485">
        <v>456.41</v>
      </c>
      <c r="RNU124" s="480" t="s">
        <v>181</v>
      </c>
      <c r="RNV124" s="481" t="s">
        <v>2082</v>
      </c>
      <c r="RNW124" s="481" t="s">
        <v>2083</v>
      </c>
      <c r="RNX124" s="480" t="s">
        <v>2084</v>
      </c>
      <c r="RNY124" s="482" t="s">
        <v>27</v>
      </c>
      <c r="RNZ124" s="483">
        <v>28.15</v>
      </c>
      <c r="ROA124" s="484">
        <v>486.86</v>
      </c>
      <c r="ROB124" s="485">
        <v>456.41</v>
      </c>
      <c r="ROC124" s="480" t="s">
        <v>181</v>
      </c>
      <c r="ROD124" s="481" t="s">
        <v>2082</v>
      </c>
      <c r="ROE124" s="481" t="s">
        <v>2083</v>
      </c>
      <c r="ROF124" s="480" t="s">
        <v>2084</v>
      </c>
      <c r="ROG124" s="482" t="s">
        <v>27</v>
      </c>
      <c r="ROH124" s="483">
        <v>28.15</v>
      </c>
      <c r="ROI124" s="484">
        <v>486.86</v>
      </c>
      <c r="ROJ124" s="485">
        <v>456.41</v>
      </c>
      <c r="ROK124" s="480" t="s">
        <v>181</v>
      </c>
      <c r="ROL124" s="481" t="s">
        <v>2082</v>
      </c>
      <c r="ROM124" s="481" t="s">
        <v>2083</v>
      </c>
      <c r="RON124" s="480" t="s">
        <v>2084</v>
      </c>
      <c r="ROO124" s="482" t="s">
        <v>27</v>
      </c>
      <c r="ROP124" s="483">
        <v>28.15</v>
      </c>
      <c r="ROQ124" s="484">
        <v>486.86</v>
      </c>
      <c r="ROR124" s="485">
        <v>456.41</v>
      </c>
      <c r="ROS124" s="480" t="s">
        <v>181</v>
      </c>
      <c r="ROT124" s="481" t="s">
        <v>2082</v>
      </c>
      <c r="ROU124" s="481" t="s">
        <v>2083</v>
      </c>
      <c r="ROV124" s="480" t="s">
        <v>2084</v>
      </c>
      <c r="ROW124" s="482" t="s">
        <v>27</v>
      </c>
      <c r="ROX124" s="483">
        <v>28.15</v>
      </c>
      <c r="ROY124" s="484">
        <v>486.86</v>
      </c>
      <c r="ROZ124" s="485">
        <v>456.41</v>
      </c>
      <c r="RPA124" s="480" t="s">
        <v>181</v>
      </c>
      <c r="RPB124" s="481" t="s">
        <v>2082</v>
      </c>
      <c r="RPC124" s="481" t="s">
        <v>2083</v>
      </c>
      <c r="RPD124" s="480" t="s">
        <v>2084</v>
      </c>
      <c r="RPE124" s="482" t="s">
        <v>27</v>
      </c>
      <c r="RPF124" s="483">
        <v>28.15</v>
      </c>
      <c r="RPG124" s="484">
        <v>486.86</v>
      </c>
      <c r="RPH124" s="485">
        <v>456.41</v>
      </c>
      <c r="RPI124" s="480" t="s">
        <v>181</v>
      </c>
      <c r="RPJ124" s="481" t="s">
        <v>2082</v>
      </c>
      <c r="RPK124" s="481" t="s">
        <v>2083</v>
      </c>
      <c r="RPL124" s="480" t="s">
        <v>2084</v>
      </c>
      <c r="RPM124" s="482" t="s">
        <v>27</v>
      </c>
      <c r="RPN124" s="483">
        <v>28.15</v>
      </c>
      <c r="RPO124" s="484">
        <v>486.86</v>
      </c>
      <c r="RPP124" s="485">
        <v>456.41</v>
      </c>
      <c r="RPQ124" s="480" t="s">
        <v>181</v>
      </c>
      <c r="RPR124" s="481" t="s">
        <v>2082</v>
      </c>
      <c r="RPS124" s="481" t="s">
        <v>2083</v>
      </c>
      <c r="RPT124" s="480" t="s">
        <v>2084</v>
      </c>
      <c r="RPU124" s="482" t="s">
        <v>27</v>
      </c>
      <c r="RPV124" s="483">
        <v>28.15</v>
      </c>
      <c r="RPW124" s="484">
        <v>486.86</v>
      </c>
      <c r="RPX124" s="485">
        <v>456.41</v>
      </c>
      <c r="RPY124" s="480" t="s">
        <v>181</v>
      </c>
      <c r="RPZ124" s="481" t="s">
        <v>2082</v>
      </c>
      <c r="RQA124" s="481" t="s">
        <v>2083</v>
      </c>
      <c r="RQB124" s="480" t="s">
        <v>2084</v>
      </c>
      <c r="RQC124" s="482" t="s">
        <v>27</v>
      </c>
      <c r="RQD124" s="483">
        <v>28.15</v>
      </c>
      <c r="RQE124" s="484">
        <v>486.86</v>
      </c>
      <c r="RQF124" s="485">
        <v>456.41</v>
      </c>
      <c r="RQG124" s="480" t="s">
        <v>181</v>
      </c>
      <c r="RQH124" s="481" t="s">
        <v>2082</v>
      </c>
      <c r="RQI124" s="481" t="s">
        <v>2083</v>
      </c>
      <c r="RQJ124" s="480" t="s">
        <v>2084</v>
      </c>
      <c r="RQK124" s="482" t="s">
        <v>27</v>
      </c>
      <c r="RQL124" s="483">
        <v>28.15</v>
      </c>
      <c r="RQM124" s="484">
        <v>486.86</v>
      </c>
      <c r="RQN124" s="485">
        <v>456.41</v>
      </c>
      <c r="RQO124" s="480" t="s">
        <v>181</v>
      </c>
      <c r="RQP124" s="481" t="s">
        <v>2082</v>
      </c>
      <c r="RQQ124" s="481" t="s">
        <v>2083</v>
      </c>
      <c r="RQR124" s="480" t="s">
        <v>2084</v>
      </c>
      <c r="RQS124" s="482" t="s">
        <v>27</v>
      </c>
      <c r="RQT124" s="483">
        <v>28.15</v>
      </c>
      <c r="RQU124" s="484">
        <v>486.86</v>
      </c>
      <c r="RQV124" s="485">
        <v>456.41</v>
      </c>
      <c r="RQW124" s="480" t="s">
        <v>181</v>
      </c>
      <c r="RQX124" s="481" t="s">
        <v>2082</v>
      </c>
      <c r="RQY124" s="481" t="s">
        <v>2083</v>
      </c>
      <c r="RQZ124" s="480" t="s">
        <v>2084</v>
      </c>
      <c r="RRA124" s="482" t="s">
        <v>27</v>
      </c>
      <c r="RRB124" s="483">
        <v>28.15</v>
      </c>
      <c r="RRC124" s="484">
        <v>486.86</v>
      </c>
      <c r="RRD124" s="485">
        <v>456.41</v>
      </c>
      <c r="RRE124" s="480" t="s">
        <v>181</v>
      </c>
      <c r="RRF124" s="481" t="s">
        <v>2082</v>
      </c>
      <c r="RRG124" s="481" t="s">
        <v>2083</v>
      </c>
      <c r="RRH124" s="480" t="s">
        <v>2084</v>
      </c>
      <c r="RRI124" s="482" t="s">
        <v>27</v>
      </c>
      <c r="RRJ124" s="483">
        <v>28.15</v>
      </c>
      <c r="RRK124" s="484">
        <v>486.86</v>
      </c>
      <c r="RRL124" s="485">
        <v>456.41</v>
      </c>
      <c r="RRM124" s="480" t="s">
        <v>181</v>
      </c>
      <c r="RRN124" s="481" t="s">
        <v>2082</v>
      </c>
      <c r="RRO124" s="481" t="s">
        <v>2083</v>
      </c>
      <c r="RRP124" s="480" t="s">
        <v>2084</v>
      </c>
      <c r="RRQ124" s="482" t="s">
        <v>27</v>
      </c>
      <c r="RRR124" s="483">
        <v>28.15</v>
      </c>
      <c r="RRS124" s="484">
        <v>486.86</v>
      </c>
      <c r="RRT124" s="485">
        <v>456.41</v>
      </c>
      <c r="RRU124" s="480" t="s">
        <v>181</v>
      </c>
      <c r="RRV124" s="481" t="s">
        <v>2082</v>
      </c>
      <c r="RRW124" s="481" t="s">
        <v>2083</v>
      </c>
      <c r="RRX124" s="480" t="s">
        <v>2084</v>
      </c>
      <c r="RRY124" s="482" t="s">
        <v>27</v>
      </c>
      <c r="RRZ124" s="483">
        <v>28.15</v>
      </c>
      <c r="RSA124" s="484">
        <v>486.86</v>
      </c>
      <c r="RSB124" s="485">
        <v>456.41</v>
      </c>
      <c r="RSC124" s="480" t="s">
        <v>181</v>
      </c>
      <c r="RSD124" s="481" t="s">
        <v>2082</v>
      </c>
      <c r="RSE124" s="481" t="s">
        <v>2083</v>
      </c>
      <c r="RSF124" s="480" t="s">
        <v>2084</v>
      </c>
      <c r="RSG124" s="482" t="s">
        <v>27</v>
      </c>
      <c r="RSH124" s="483">
        <v>28.15</v>
      </c>
      <c r="RSI124" s="484">
        <v>486.86</v>
      </c>
      <c r="RSJ124" s="485">
        <v>456.41</v>
      </c>
      <c r="RSK124" s="480" t="s">
        <v>181</v>
      </c>
      <c r="RSL124" s="481" t="s">
        <v>2082</v>
      </c>
      <c r="RSM124" s="481" t="s">
        <v>2083</v>
      </c>
      <c r="RSN124" s="480" t="s">
        <v>2084</v>
      </c>
      <c r="RSO124" s="482" t="s">
        <v>27</v>
      </c>
      <c r="RSP124" s="483">
        <v>28.15</v>
      </c>
      <c r="RSQ124" s="484">
        <v>486.86</v>
      </c>
      <c r="RSR124" s="485">
        <v>456.41</v>
      </c>
      <c r="RSS124" s="480" t="s">
        <v>181</v>
      </c>
      <c r="RST124" s="481" t="s">
        <v>2082</v>
      </c>
      <c r="RSU124" s="481" t="s">
        <v>2083</v>
      </c>
      <c r="RSV124" s="480" t="s">
        <v>2084</v>
      </c>
      <c r="RSW124" s="482" t="s">
        <v>27</v>
      </c>
      <c r="RSX124" s="483">
        <v>28.15</v>
      </c>
      <c r="RSY124" s="484">
        <v>486.86</v>
      </c>
      <c r="RSZ124" s="485">
        <v>456.41</v>
      </c>
      <c r="RTA124" s="480" t="s">
        <v>181</v>
      </c>
      <c r="RTB124" s="481" t="s">
        <v>2082</v>
      </c>
      <c r="RTC124" s="481" t="s">
        <v>2083</v>
      </c>
      <c r="RTD124" s="480" t="s">
        <v>2084</v>
      </c>
      <c r="RTE124" s="482" t="s">
        <v>27</v>
      </c>
      <c r="RTF124" s="483">
        <v>28.15</v>
      </c>
      <c r="RTG124" s="484">
        <v>486.86</v>
      </c>
      <c r="RTH124" s="485">
        <v>456.41</v>
      </c>
      <c r="RTI124" s="480" t="s">
        <v>181</v>
      </c>
      <c r="RTJ124" s="481" t="s">
        <v>2082</v>
      </c>
      <c r="RTK124" s="481" t="s">
        <v>2083</v>
      </c>
      <c r="RTL124" s="480" t="s">
        <v>2084</v>
      </c>
      <c r="RTM124" s="482" t="s">
        <v>27</v>
      </c>
      <c r="RTN124" s="483">
        <v>28.15</v>
      </c>
      <c r="RTO124" s="484">
        <v>486.86</v>
      </c>
      <c r="RTP124" s="485">
        <v>456.41</v>
      </c>
      <c r="RTQ124" s="480" t="s">
        <v>181</v>
      </c>
      <c r="RTR124" s="481" t="s">
        <v>2082</v>
      </c>
      <c r="RTS124" s="481" t="s">
        <v>2083</v>
      </c>
      <c r="RTT124" s="480" t="s">
        <v>2084</v>
      </c>
      <c r="RTU124" s="482" t="s">
        <v>27</v>
      </c>
      <c r="RTV124" s="483">
        <v>28.15</v>
      </c>
      <c r="RTW124" s="484">
        <v>486.86</v>
      </c>
      <c r="RTX124" s="485">
        <v>456.41</v>
      </c>
      <c r="RTY124" s="480" t="s">
        <v>181</v>
      </c>
      <c r="RTZ124" s="481" t="s">
        <v>2082</v>
      </c>
      <c r="RUA124" s="481" t="s">
        <v>2083</v>
      </c>
      <c r="RUB124" s="480" t="s">
        <v>2084</v>
      </c>
      <c r="RUC124" s="482" t="s">
        <v>27</v>
      </c>
      <c r="RUD124" s="483">
        <v>28.15</v>
      </c>
      <c r="RUE124" s="484">
        <v>486.86</v>
      </c>
      <c r="RUF124" s="485">
        <v>456.41</v>
      </c>
      <c r="RUG124" s="480" t="s">
        <v>181</v>
      </c>
      <c r="RUH124" s="481" t="s">
        <v>2082</v>
      </c>
      <c r="RUI124" s="481" t="s">
        <v>2083</v>
      </c>
      <c r="RUJ124" s="480" t="s">
        <v>2084</v>
      </c>
      <c r="RUK124" s="482" t="s">
        <v>27</v>
      </c>
      <c r="RUL124" s="483">
        <v>28.15</v>
      </c>
      <c r="RUM124" s="484">
        <v>486.86</v>
      </c>
      <c r="RUN124" s="485">
        <v>456.41</v>
      </c>
      <c r="RUO124" s="480" t="s">
        <v>181</v>
      </c>
      <c r="RUP124" s="481" t="s">
        <v>2082</v>
      </c>
      <c r="RUQ124" s="481" t="s">
        <v>2083</v>
      </c>
      <c r="RUR124" s="480" t="s">
        <v>2084</v>
      </c>
      <c r="RUS124" s="482" t="s">
        <v>27</v>
      </c>
      <c r="RUT124" s="483">
        <v>28.15</v>
      </c>
      <c r="RUU124" s="484">
        <v>486.86</v>
      </c>
      <c r="RUV124" s="485">
        <v>456.41</v>
      </c>
      <c r="RUW124" s="480" t="s">
        <v>181</v>
      </c>
      <c r="RUX124" s="481" t="s">
        <v>2082</v>
      </c>
      <c r="RUY124" s="481" t="s">
        <v>2083</v>
      </c>
      <c r="RUZ124" s="480" t="s">
        <v>2084</v>
      </c>
      <c r="RVA124" s="482" t="s">
        <v>27</v>
      </c>
      <c r="RVB124" s="483">
        <v>28.15</v>
      </c>
      <c r="RVC124" s="484">
        <v>486.86</v>
      </c>
      <c r="RVD124" s="485">
        <v>456.41</v>
      </c>
      <c r="RVE124" s="480" t="s">
        <v>181</v>
      </c>
      <c r="RVF124" s="481" t="s">
        <v>2082</v>
      </c>
      <c r="RVG124" s="481" t="s">
        <v>2083</v>
      </c>
      <c r="RVH124" s="480" t="s">
        <v>2084</v>
      </c>
      <c r="RVI124" s="482" t="s">
        <v>27</v>
      </c>
      <c r="RVJ124" s="483">
        <v>28.15</v>
      </c>
      <c r="RVK124" s="484">
        <v>486.86</v>
      </c>
      <c r="RVL124" s="485">
        <v>456.41</v>
      </c>
      <c r="RVM124" s="480" t="s">
        <v>181</v>
      </c>
      <c r="RVN124" s="481" t="s">
        <v>2082</v>
      </c>
      <c r="RVO124" s="481" t="s">
        <v>2083</v>
      </c>
      <c r="RVP124" s="480" t="s">
        <v>2084</v>
      </c>
      <c r="RVQ124" s="482" t="s">
        <v>27</v>
      </c>
      <c r="RVR124" s="483">
        <v>28.15</v>
      </c>
      <c r="RVS124" s="484">
        <v>486.86</v>
      </c>
      <c r="RVT124" s="485">
        <v>456.41</v>
      </c>
      <c r="RVU124" s="480" t="s">
        <v>181</v>
      </c>
      <c r="RVV124" s="481" t="s">
        <v>2082</v>
      </c>
      <c r="RVW124" s="481" t="s">
        <v>2083</v>
      </c>
      <c r="RVX124" s="480" t="s">
        <v>2084</v>
      </c>
      <c r="RVY124" s="482" t="s">
        <v>27</v>
      </c>
      <c r="RVZ124" s="483">
        <v>28.15</v>
      </c>
      <c r="RWA124" s="484">
        <v>486.86</v>
      </c>
      <c r="RWB124" s="485">
        <v>456.41</v>
      </c>
      <c r="RWC124" s="480" t="s">
        <v>181</v>
      </c>
      <c r="RWD124" s="481" t="s">
        <v>2082</v>
      </c>
      <c r="RWE124" s="481" t="s">
        <v>2083</v>
      </c>
      <c r="RWF124" s="480" t="s">
        <v>2084</v>
      </c>
      <c r="RWG124" s="482" t="s">
        <v>27</v>
      </c>
      <c r="RWH124" s="483">
        <v>28.15</v>
      </c>
      <c r="RWI124" s="484">
        <v>486.86</v>
      </c>
      <c r="RWJ124" s="485">
        <v>456.41</v>
      </c>
      <c r="RWK124" s="480" t="s">
        <v>181</v>
      </c>
      <c r="RWL124" s="481" t="s">
        <v>2082</v>
      </c>
      <c r="RWM124" s="481" t="s">
        <v>2083</v>
      </c>
      <c r="RWN124" s="480" t="s">
        <v>2084</v>
      </c>
      <c r="RWO124" s="482" t="s">
        <v>27</v>
      </c>
      <c r="RWP124" s="483">
        <v>28.15</v>
      </c>
      <c r="RWQ124" s="484">
        <v>486.86</v>
      </c>
      <c r="RWR124" s="485">
        <v>456.41</v>
      </c>
      <c r="RWS124" s="480" t="s">
        <v>181</v>
      </c>
      <c r="RWT124" s="481" t="s">
        <v>2082</v>
      </c>
      <c r="RWU124" s="481" t="s">
        <v>2083</v>
      </c>
      <c r="RWV124" s="480" t="s">
        <v>2084</v>
      </c>
      <c r="RWW124" s="482" t="s">
        <v>27</v>
      </c>
      <c r="RWX124" s="483">
        <v>28.15</v>
      </c>
      <c r="RWY124" s="484">
        <v>486.86</v>
      </c>
      <c r="RWZ124" s="485">
        <v>456.41</v>
      </c>
      <c r="RXA124" s="480" t="s">
        <v>181</v>
      </c>
      <c r="RXB124" s="481" t="s">
        <v>2082</v>
      </c>
      <c r="RXC124" s="481" t="s">
        <v>2083</v>
      </c>
      <c r="RXD124" s="480" t="s">
        <v>2084</v>
      </c>
      <c r="RXE124" s="482" t="s">
        <v>27</v>
      </c>
      <c r="RXF124" s="483">
        <v>28.15</v>
      </c>
      <c r="RXG124" s="484">
        <v>486.86</v>
      </c>
      <c r="RXH124" s="485">
        <v>456.41</v>
      </c>
      <c r="RXI124" s="480" t="s">
        <v>181</v>
      </c>
      <c r="RXJ124" s="481" t="s">
        <v>2082</v>
      </c>
      <c r="RXK124" s="481" t="s">
        <v>2083</v>
      </c>
      <c r="RXL124" s="480" t="s">
        <v>2084</v>
      </c>
      <c r="RXM124" s="482" t="s">
        <v>27</v>
      </c>
      <c r="RXN124" s="483">
        <v>28.15</v>
      </c>
      <c r="RXO124" s="484">
        <v>486.86</v>
      </c>
      <c r="RXP124" s="485">
        <v>456.41</v>
      </c>
      <c r="RXQ124" s="480" t="s">
        <v>181</v>
      </c>
      <c r="RXR124" s="481" t="s">
        <v>2082</v>
      </c>
      <c r="RXS124" s="481" t="s">
        <v>2083</v>
      </c>
      <c r="RXT124" s="480" t="s">
        <v>2084</v>
      </c>
      <c r="RXU124" s="482" t="s">
        <v>27</v>
      </c>
      <c r="RXV124" s="483">
        <v>28.15</v>
      </c>
      <c r="RXW124" s="484">
        <v>486.86</v>
      </c>
      <c r="RXX124" s="485">
        <v>456.41</v>
      </c>
      <c r="RXY124" s="480" t="s">
        <v>181</v>
      </c>
      <c r="RXZ124" s="481" t="s">
        <v>2082</v>
      </c>
      <c r="RYA124" s="481" t="s">
        <v>2083</v>
      </c>
      <c r="RYB124" s="480" t="s">
        <v>2084</v>
      </c>
      <c r="RYC124" s="482" t="s">
        <v>27</v>
      </c>
      <c r="RYD124" s="483">
        <v>28.15</v>
      </c>
      <c r="RYE124" s="484">
        <v>486.86</v>
      </c>
      <c r="RYF124" s="485">
        <v>456.41</v>
      </c>
      <c r="RYG124" s="480" t="s">
        <v>181</v>
      </c>
      <c r="RYH124" s="481" t="s">
        <v>2082</v>
      </c>
      <c r="RYI124" s="481" t="s">
        <v>2083</v>
      </c>
      <c r="RYJ124" s="480" t="s">
        <v>2084</v>
      </c>
      <c r="RYK124" s="482" t="s">
        <v>27</v>
      </c>
      <c r="RYL124" s="483">
        <v>28.15</v>
      </c>
      <c r="RYM124" s="484">
        <v>486.86</v>
      </c>
      <c r="RYN124" s="485">
        <v>456.41</v>
      </c>
      <c r="RYO124" s="480" t="s">
        <v>181</v>
      </c>
      <c r="RYP124" s="481" t="s">
        <v>2082</v>
      </c>
      <c r="RYQ124" s="481" t="s">
        <v>2083</v>
      </c>
      <c r="RYR124" s="480" t="s">
        <v>2084</v>
      </c>
      <c r="RYS124" s="482" t="s">
        <v>27</v>
      </c>
      <c r="RYT124" s="483">
        <v>28.15</v>
      </c>
      <c r="RYU124" s="484">
        <v>486.86</v>
      </c>
      <c r="RYV124" s="485">
        <v>456.41</v>
      </c>
      <c r="RYW124" s="480" t="s">
        <v>181</v>
      </c>
      <c r="RYX124" s="481" t="s">
        <v>2082</v>
      </c>
      <c r="RYY124" s="481" t="s">
        <v>2083</v>
      </c>
      <c r="RYZ124" s="480" t="s">
        <v>2084</v>
      </c>
      <c r="RZA124" s="482" t="s">
        <v>27</v>
      </c>
      <c r="RZB124" s="483">
        <v>28.15</v>
      </c>
      <c r="RZC124" s="484">
        <v>486.86</v>
      </c>
      <c r="RZD124" s="485">
        <v>456.41</v>
      </c>
      <c r="RZE124" s="480" t="s">
        <v>181</v>
      </c>
      <c r="RZF124" s="481" t="s">
        <v>2082</v>
      </c>
      <c r="RZG124" s="481" t="s">
        <v>2083</v>
      </c>
      <c r="RZH124" s="480" t="s">
        <v>2084</v>
      </c>
      <c r="RZI124" s="482" t="s">
        <v>27</v>
      </c>
      <c r="RZJ124" s="483">
        <v>28.15</v>
      </c>
      <c r="RZK124" s="484">
        <v>486.86</v>
      </c>
      <c r="RZL124" s="485">
        <v>456.41</v>
      </c>
      <c r="RZM124" s="480" t="s">
        <v>181</v>
      </c>
      <c r="RZN124" s="481" t="s">
        <v>2082</v>
      </c>
      <c r="RZO124" s="481" t="s">
        <v>2083</v>
      </c>
      <c r="RZP124" s="480" t="s">
        <v>2084</v>
      </c>
      <c r="RZQ124" s="482" t="s">
        <v>27</v>
      </c>
      <c r="RZR124" s="483">
        <v>28.15</v>
      </c>
      <c r="RZS124" s="484">
        <v>486.86</v>
      </c>
      <c r="RZT124" s="485">
        <v>456.41</v>
      </c>
      <c r="RZU124" s="480" t="s">
        <v>181</v>
      </c>
      <c r="RZV124" s="481" t="s">
        <v>2082</v>
      </c>
      <c r="RZW124" s="481" t="s">
        <v>2083</v>
      </c>
      <c r="RZX124" s="480" t="s">
        <v>2084</v>
      </c>
      <c r="RZY124" s="482" t="s">
        <v>27</v>
      </c>
      <c r="RZZ124" s="483">
        <v>28.15</v>
      </c>
      <c r="SAA124" s="484">
        <v>486.86</v>
      </c>
      <c r="SAB124" s="485">
        <v>456.41</v>
      </c>
      <c r="SAC124" s="480" t="s">
        <v>181</v>
      </c>
      <c r="SAD124" s="481" t="s">
        <v>2082</v>
      </c>
      <c r="SAE124" s="481" t="s">
        <v>2083</v>
      </c>
      <c r="SAF124" s="480" t="s">
        <v>2084</v>
      </c>
      <c r="SAG124" s="482" t="s">
        <v>27</v>
      </c>
      <c r="SAH124" s="483">
        <v>28.15</v>
      </c>
      <c r="SAI124" s="484">
        <v>486.86</v>
      </c>
      <c r="SAJ124" s="485">
        <v>456.41</v>
      </c>
      <c r="SAK124" s="480" t="s">
        <v>181</v>
      </c>
      <c r="SAL124" s="481" t="s">
        <v>2082</v>
      </c>
      <c r="SAM124" s="481" t="s">
        <v>2083</v>
      </c>
      <c r="SAN124" s="480" t="s">
        <v>2084</v>
      </c>
      <c r="SAO124" s="482" t="s">
        <v>27</v>
      </c>
      <c r="SAP124" s="483">
        <v>28.15</v>
      </c>
      <c r="SAQ124" s="484">
        <v>486.86</v>
      </c>
      <c r="SAR124" s="485">
        <v>456.41</v>
      </c>
      <c r="SAS124" s="480" t="s">
        <v>181</v>
      </c>
      <c r="SAT124" s="481" t="s">
        <v>2082</v>
      </c>
      <c r="SAU124" s="481" t="s">
        <v>2083</v>
      </c>
      <c r="SAV124" s="480" t="s">
        <v>2084</v>
      </c>
      <c r="SAW124" s="482" t="s">
        <v>27</v>
      </c>
      <c r="SAX124" s="483">
        <v>28.15</v>
      </c>
      <c r="SAY124" s="484">
        <v>486.86</v>
      </c>
      <c r="SAZ124" s="485">
        <v>456.41</v>
      </c>
      <c r="SBA124" s="480" t="s">
        <v>181</v>
      </c>
      <c r="SBB124" s="481" t="s">
        <v>2082</v>
      </c>
      <c r="SBC124" s="481" t="s">
        <v>2083</v>
      </c>
      <c r="SBD124" s="480" t="s">
        <v>2084</v>
      </c>
      <c r="SBE124" s="482" t="s">
        <v>27</v>
      </c>
      <c r="SBF124" s="483">
        <v>28.15</v>
      </c>
      <c r="SBG124" s="484">
        <v>486.86</v>
      </c>
      <c r="SBH124" s="485">
        <v>456.41</v>
      </c>
      <c r="SBI124" s="480" t="s">
        <v>181</v>
      </c>
      <c r="SBJ124" s="481" t="s">
        <v>2082</v>
      </c>
      <c r="SBK124" s="481" t="s">
        <v>2083</v>
      </c>
      <c r="SBL124" s="480" t="s">
        <v>2084</v>
      </c>
      <c r="SBM124" s="482" t="s">
        <v>27</v>
      </c>
      <c r="SBN124" s="483">
        <v>28.15</v>
      </c>
      <c r="SBO124" s="484">
        <v>486.86</v>
      </c>
      <c r="SBP124" s="485">
        <v>456.41</v>
      </c>
      <c r="SBQ124" s="480" t="s">
        <v>181</v>
      </c>
      <c r="SBR124" s="481" t="s">
        <v>2082</v>
      </c>
      <c r="SBS124" s="481" t="s">
        <v>2083</v>
      </c>
      <c r="SBT124" s="480" t="s">
        <v>2084</v>
      </c>
      <c r="SBU124" s="482" t="s">
        <v>27</v>
      </c>
      <c r="SBV124" s="483">
        <v>28.15</v>
      </c>
      <c r="SBW124" s="484">
        <v>486.86</v>
      </c>
      <c r="SBX124" s="485">
        <v>456.41</v>
      </c>
      <c r="SBY124" s="480" t="s">
        <v>181</v>
      </c>
      <c r="SBZ124" s="481" t="s">
        <v>2082</v>
      </c>
      <c r="SCA124" s="481" t="s">
        <v>2083</v>
      </c>
      <c r="SCB124" s="480" t="s">
        <v>2084</v>
      </c>
      <c r="SCC124" s="482" t="s">
        <v>27</v>
      </c>
      <c r="SCD124" s="483">
        <v>28.15</v>
      </c>
      <c r="SCE124" s="484">
        <v>486.86</v>
      </c>
      <c r="SCF124" s="485">
        <v>456.41</v>
      </c>
      <c r="SCG124" s="480" t="s">
        <v>181</v>
      </c>
      <c r="SCH124" s="481" t="s">
        <v>2082</v>
      </c>
      <c r="SCI124" s="481" t="s">
        <v>2083</v>
      </c>
      <c r="SCJ124" s="480" t="s">
        <v>2084</v>
      </c>
      <c r="SCK124" s="482" t="s">
        <v>27</v>
      </c>
      <c r="SCL124" s="483">
        <v>28.15</v>
      </c>
      <c r="SCM124" s="484">
        <v>486.86</v>
      </c>
      <c r="SCN124" s="485">
        <v>456.41</v>
      </c>
      <c r="SCO124" s="480" t="s">
        <v>181</v>
      </c>
      <c r="SCP124" s="481" t="s">
        <v>2082</v>
      </c>
      <c r="SCQ124" s="481" t="s">
        <v>2083</v>
      </c>
      <c r="SCR124" s="480" t="s">
        <v>2084</v>
      </c>
      <c r="SCS124" s="482" t="s">
        <v>27</v>
      </c>
      <c r="SCT124" s="483">
        <v>28.15</v>
      </c>
      <c r="SCU124" s="484">
        <v>486.86</v>
      </c>
      <c r="SCV124" s="485">
        <v>456.41</v>
      </c>
      <c r="SCW124" s="480" t="s">
        <v>181</v>
      </c>
      <c r="SCX124" s="481" t="s">
        <v>2082</v>
      </c>
      <c r="SCY124" s="481" t="s">
        <v>2083</v>
      </c>
      <c r="SCZ124" s="480" t="s">
        <v>2084</v>
      </c>
      <c r="SDA124" s="482" t="s">
        <v>27</v>
      </c>
      <c r="SDB124" s="483">
        <v>28.15</v>
      </c>
      <c r="SDC124" s="484">
        <v>486.86</v>
      </c>
      <c r="SDD124" s="485">
        <v>456.41</v>
      </c>
      <c r="SDE124" s="480" t="s">
        <v>181</v>
      </c>
      <c r="SDF124" s="481" t="s">
        <v>2082</v>
      </c>
      <c r="SDG124" s="481" t="s">
        <v>2083</v>
      </c>
      <c r="SDH124" s="480" t="s">
        <v>2084</v>
      </c>
      <c r="SDI124" s="482" t="s">
        <v>27</v>
      </c>
      <c r="SDJ124" s="483">
        <v>28.15</v>
      </c>
      <c r="SDK124" s="484">
        <v>486.86</v>
      </c>
      <c r="SDL124" s="485">
        <v>456.41</v>
      </c>
      <c r="SDM124" s="480" t="s">
        <v>181</v>
      </c>
      <c r="SDN124" s="481" t="s">
        <v>2082</v>
      </c>
      <c r="SDO124" s="481" t="s">
        <v>2083</v>
      </c>
      <c r="SDP124" s="480" t="s">
        <v>2084</v>
      </c>
      <c r="SDQ124" s="482" t="s">
        <v>27</v>
      </c>
      <c r="SDR124" s="483">
        <v>28.15</v>
      </c>
      <c r="SDS124" s="484">
        <v>486.86</v>
      </c>
      <c r="SDT124" s="485">
        <v>456.41</v>
      </c>
      <c r="SDU124" s="480" t="s">
        <v>181</v>
      </c>
      <c r="SDV124" s="481" t="s">
        <v>2082</v>
      </c>
      <c r="SDW124" s="481" t="s">
        <v>2083</v>
      </c>
      <c r="SDX124" s="480" t="s">
        <v>2084</v>
      </c>
      <c r="SDY124" s="482" t="s">
        <v>27</v>
      </c>
      <c r="SDZ124" s="483">
        <v>28.15</v>
      </c>
      <c r="SEA124" s="484">
        <v>486.86</v>
      </c>
      <c r="SEB124" s="485">
        <v>456.41</v>
      </c>
      <c r="SEC124" s="480" t="s">
        <v>181</v>
      </c>
      <c r="SED124" s="481" t="s">
        <v>2082</v>
      </c>
      <c r="SEE124" s="481" t="s">
        <v>2083</v>
      </c>
      <c r="SEF124" s="480" t="s">
        <v>2084</v>
      </c>
      <c r="SEG124" s="482" t="s">
        <v>27</v>
      </c>
      <c r="SEH124" s="483">
        <v>28.15</v>
      </c>
      <c r="SEI124" s="484">
        <v>486.86</v>
      </c>
      <c r="SEJ124" s="485">
        <v>456.41</v>
      </c>
      <c r="SEK124" s="480" t="s">
        <v>181</v>
      </c>
      <c r="SEL124" s="481" t="s">
        <v>2082</v>
      </c>
      <c r="SEM124" s="481" t="s">
        <v>2083</v>
      </c>
      <c r="SEN124" s="480" t="s">
        <v>2084</v>
      </c>
      <c r="SEO124" s="482" t="s">
        <v>27</v>
      </c>
      <c r="SEP124" s="483">
        <v>28.15</v>
      </c>
      <c r="SEQ124" s="484">
        <v>486.86</v>
      </c>
      <c r="SER124" s="485">
        <v>456.41</v>
      </c>
      <c r="SES124" s="480" t="s">
        <v>181</v>
      </c>
      <c r="SET124" s="481" t="s">
        <v>2082</v>
      </c>
      <c r="SEU124" s="481" t="s">
        <v>2083</v>
      </c>
      <c r="SEV124" s="480" t="s">
        <v>2084</v>
      </c>
      <c r="SEW124" s="482" t="s">
        <v>27</v>
      </c>
      <c r="SEX124" s="483">
        <v>28.15</v>
      </c>
      <c r="SEY124" s="484">
        <v>486.86</v>
      </c>
      <c r="SEZ124" s="485">
        <v>456.41</v>
      </c>
      <c r="SFA124" s="480" t="s">
        <v>181</v>
      </c>
      <c r="SFB124" s="481" t="s">
        <v>2082</v>
      </c>
      <c r="SFC124" s="481" t="s">
        <v>2083</v>
      </c>
      <c r="SFD124" s="480" t="s">
        <v>2084</v>
      </c>
      <c r="SFE124" s="482" t="s">
        <v>27</v>
      </c>
      <c r="SFF124" s="483">
        <v>28.15</v>
      </c>
      <c r="SFG124" s="484">
        <v>486.86</v>
      </c>
      <c r="SFH124" s="485">
        <v>456.41</v>
      </c>
      <c r="SFI124" s="480" t="s">
        <v>181</v>
      </c>
      <c r="SFJ124" s="481" t="s">
        <v>2082</v>
      </c>
      <c r="SFK124" s="481" t="s">
        <v>2083</v>
      </c>
      <c r="SFL124" s="480" t="s">
        <v>2084</v>
      </c>
      <c r="SFM124" s="482" t="s">
        <v>27</v>
      </c>
      <c r="SFN124" s="483">
        <v>28.15</v>
      </c>
      <c r="SFO124" s="484">
        <v>486.86</v>
      </c>
      <c r="SFP124" s="485">
        <v>456.41</v>
      </c>
      <c r="SFQ124" s="480" t="s">
        <v>181</v>
      </c>
      <c r="SFR124" s="481" t="s">
        <v>2082</v>
      </c>
      <c r="SFS124" s="481" t="s">
        <v>2083</v>
      </c>
      <c r="SFT124" s="480" t="s">
        <v>2084</v>
      </c>
      <c r="SFU124" s="482" t="s">
        <v>27</v>
      </c>
      <c r="SFV124" s="483">
        <v>28.15</v>
      </c>
      <c r="SFW124" s="484">
        <v>486.86</v>
      </c>
      <c r="SFX124" s="485">
        <v>456.41</v>
      </c>
      <c r="SFY124" s="480" t="s">
        <v>181</v>
      </c>
      <c r="SFZ124" s="481" t="s">
        <v>2082</v>
      </c>
      <c r="SGA124" s="481" t="s">
        <v>2083</v>
      </c>
      <c r="SGB124" s="480" t="s">
        <v>2084</v>
      </c>
      <c r="SGC124" s="482" t="s">
        <v>27</v>
      </c>
      <c r="SGD124" s="483">
        <v>28.15</v>
      </c>
      <c r="SGE124" s="484">
        <v>486.86</v>
      </c>
      <c r="SGF124" s="485">
        <v>456.41</v>
      </c>
      <c r="SGG124" s="480" t="s">
        <v>181</v>
      </c>
      <c r="SGH124" s="481" t="s">
        <v>2082</v>
      </c>
      <c r="SGI124" s="481" t="s">
        <v>2083</v>
      </c>
      <c r="SGJ124" s="480" t="s">
        <v>2084</v>
      </c>
      <c r="SGK124" s="482" t="s">
        <v>27</v>
      </c>
      <c r="SGL124" s="483">
        <v>28.15</v>
      </c>
      <c r="SGM124" s="484">
        <v>486.86</v>
      </c>
      <c r="SGN124" s="485">
        <v>456.41</v>
      </c>
      <c r="SGO124" s="480" t="s">
        <v>181</v>
      </c>
      <c r="SGP124" s="481" t="s">
        <v>2082</v>
      </c>
      <c r="SGQ124" s="481" t="s">
        <v>2083</v>
      </c>
      <c r="SGR124" s="480" t="s">
        <v>2084</v>
      </c>
      <c r="SGS124" s="482" t="s">
        <v>27</v>
      </c>
      <c r="SGT124" s="483">
        <v>28.15</v>
      </c>
      <c r="SGU124" s="484">
        <v>486.86</v>
      </c>
      <c r="SGV124" s="485">
        <v>456.41</v>
      </c>
      <c r="SGW124" s="480" t="s">
        <v>181</v>
      </c>
      <c r="SGX124" s="481" t="s">
        <v>2082</v>
      </c>
      <c r="SGY124" s="481" t="s">
        <v>2083</v>
      </c>
      <c r="SGZ124" s="480" t="s">
        <v>2084</v>
      </c>
      <c r="SHA124" s="482" t="s">
        <v>27</v>
      </c>
      <c r="SHB124" s="483">
        <v>28.15</v>
      </c>
      <c r="SHC124" s="484">
        <v>486.86</v>
      </c>
      <c r="SHD124" s="485">
        <v>456.41</v>
      </c>
      <c r="SHE124" s="480" t="s">
        <v>181</v>
      </c>
      <c r="SHF124" s="481" t="s">
        <v>2082</v>
      </c>
      <c r="SHG124" s="481" t="s">
        <v>2083</v>
      </c>
      <c r="SHH124" s="480" t="s">
        <v>2084</v>
      </c>
      <c r="SHI124" s="482" t="s">
        <v>27</v>
      </c>
      <c r="SHJ124" s="483">
        <v>28.15</v>
      </c>
      <c r="SHK124" s="484">
        <v>486.86</v>
      </c>
      <c r="SHL124" s="485">
        <v>456.41</v>
      </c>
      <c r="SHM124" s="480" t="s">
        <v>181</v>
      </c>
      <c r="SHN124" s="481" t="s">
        <v>2082</v>
      </c>
      <c r="SHO124" s="481" t="s">
        <v>2083</v>
      </c>
      <c r="SHP124" s="480" t="s">
        <v>2084</v>
      </c>
      <c r="SHQ124" s="482" t="s">
        <v>27</v>
      </c>
      <c r="SHR124" s="483">
        <v>28.15</v>
      </c>
      <c r="SHS124" s="484">
        <v>486.86</v>
      </c>
      <c r="SHT124" s="485">
        <v>456.41</v>
      </c>
      <c r="SHU124" s="480" t="s">
        <v>181</v>
      </c>
      <c r="SHV124" s="481" t="s">
        <v>2082</v>
      </c>
      <c r="SHW124" s="481" t="s">
        <v>2083</v>
      </c>
      <c r="SHX124" s="480" t="s">
        <v>2084</v>
      </c>
      <c r="SHY124" s="482" t="s">
        <v>27</v>
      </c>
      <c r="SHZ124" s="483">
        <v>28.15</v>
      </c>
      <c r="SIA124" s="484">
        <v>486.86</v>
      </c>
      <c r="SIB124" s="485">
        <v>456.41</v>
      </c>
      <c r="SIC124" s="480" t="s">
        <v>181</v>
      </c>
      <c r="SID124" s="481" t="s">
        <v>2082</v>
      </c>
      <c r="SIE124" s="481" t="s">
        <v>2083</v>
      </c>
      <c r="SIF124" s="480" t="s">
        <v>2084</v>
      </c>
      <c r="SIG124" s="482" t="s">
        <v>27</v>
      </c>
      <c r="SIH124" s="483">
        <v>28.15</v>
      </c>
      <c r="SII124" s="484">
        <v>486.86</v>
      </c>
      <c r="SIJ124" s="485">
        <v>456.41</v>
      </c>
      <c r="SIK124" s="480" t="s">
        <v>181</v>
      </c>
      <c r="SIL124" s="481" t="s">
        <v>2082</v>
      </c>
      <c r="SIM124" s="481" t="s">
        <v>2083</v>
      </c>
      <c r="SIN124" s="480" t="s">
        <v>2084</v>
      </c>
      <c r="SIO124" s="482" t="s">
        <v>27</v>
      </c>
      <c r="SIP124" s="483">
        <v>28.15</v>
      </c>
      <c r="SIQ124" s="484">
        <v>486.86</v>
      </c>
      <c r="SIR124" s="485">
        <v>456.41</v>
      </c>
      <c r="SIS124" s="480" t="s">
        <v>181</v>
      </c>
      <c r="SIT124" s="481" t="s">
        <v>2082</v>
      </c>
      <c r="SIU124" s="481" t="s">
        <v>2083</v>
      </c>
      <c r="SIV124" s="480" t="s">
        <v>2084</v>
      </c>
      <c r="SIW124" s="482" t="s">
        <v>27</v>
      </c>
      <c r="SIX124" s="483">
        <v>28.15</v>
      </c>
      <c r="SIY124" s="484">
        <v>486.86</v>
      </c>
      <c r="SIZ124" s="485">
        <v>456.41</v>
      </c>
      <c r="SJA124" s="480" t="s">
        <v>181</v>
      </c>
      <c r="SJB124" s="481" t="s">
        <v>2082</v>
      </c>
      <c r="SJC124" s="481" t="s">
        <v>2083</v>
      </c>
      <c r="SJD124" s="480" t="s">
        <v>2084</v>
      </c>
      <c r="SJE124" s="482" t="s">
        <v>27</v>
      </c>
      <c r="SJF124" s="483">
        <v>28.15</v>
      </c>
      <c r="SJG124" s="484">
        <v>486.86</v>
      </c>
      <c r="SJH124" s="485">
        <v>456.41</v>
      </c>
      <c r="SJI124" s="480" t="s">
        <v>181</v>
      </c>
      <c r="SJJ124" s="481" t="s">
        <v>2082</v>
      </c>
      <c r="SJK124" s="481" t="s">
        <v>2083</v>
      </c>
      <c r="SJL124" s="480" t="s">
        <v>2084</v>
      </c>
      <c r="SJM124" s="482" t="s">
        <v>27</v>
      </c>
      <c r="SJN124" s="483">
        <v>28.15</v>
      </c>
      <c r="SJO124" s="484">
        <v>486.86</v>
      </c>
      <c r="SJP124" s="485">
        <v>456.41</v>
      </c>
      <c r="SJQ124" s="480" t="s">
        <v>181</v>
      </c>
      <c r="SJR124" s="481" t="s">
        <v>2082</v>
      </c>
      <c r="SJS124" s="481" t="s">
        <v>2083</v>
      </c>
      <c r="SJT124" s="480" t="s">
        <v>2084</v>
      </c>
      <c r="SJU124" s="482" t="s">
        <v>27</v>
      </c>
      <c r="SJV124" s="483">
        <v>28.15</v>
      </c>
      <c r="SJW124" s="484">
        <v>486.86</v>
      </c>
      <c r="SJX124" s="485">
        <v>456.41</v>
      </c>
      <c r="SJY124" s="480" t="s">
        <v>181</v>
      </c>
      <c r="SJZ124" s="481" t="s">
        <v>2082</v>
      </c>
      <c r="SKA124" s="481" t="s">
        <v>2083</v>
      </c>
      <c r="SKB124" s="480" t="s">
        <v>2084</v>
      </c>
      <c r="SKC124" s="482" t="s">
        <v>27</v>
      </c>
      <c r="SKD124" s="483">
        <v>28.15</v>
      </c>
      <c r="SKE124" s="484">
        <v>486.86</v>
      </c>
      <c r="SKF124" s="485">
        <v>456.41</v>
      </c>
      <c r="SKG124" s="480" t="s">
        <v>181</v>
      </c>
      <c r="SKH124" s="481" t="s">
        <v>2082</v>
      </c>
      <c r="SKI124" s="481" t="s">
        <v>2083</v>
      </c>
      <c r="SKJ124" s="480" t="s">
        <v>2084</v>
      </c>
      <c r="SKK124" s="482" t="s">
        <v>27</v>
      </c>
      <c r="SKL124" s="483">
        <v>28.15</v>
      </c>
      <c r="SKM124" s="484">
        <v>486.86</v>
      </c>
      <c r="SKN124" s="485">
        <v>456.41</v>
      </c>
      <c r="SKO124" s="480" t="s">
        <v>181</v>
      </c>
      <c r="SKP124" s="481" t="s">
        <v>2082</v>
      </c>
      <c r="SKQ124" s="481" t="s">
        <v>2083</v>
      </c>
      <c r="SKR124" s="480" t="s">
        <v>2084</v>
      </c>
      <c r="SKS124" s="482" t="s">
        <v>27</v>
      </c>
      <c r="SKT124" s="483">
        <v>28.15</v>
      </c>
      <c r="SKU124" s="484">
        <v>486.86</v>
      </c>
      <c r="SKV124" s="485">
        <v>456.41</v>
      </c>
      <c r="SKW124" s="480" t="s">
        <v>181</v>
      </c>
      <c r="SKX124" s="481" t="s">
        <v>2082</v>
      </c>
      <c r="SKY124" s="481" t="s">
        <v>2083</v>
      </c>
      <c r="SKZ124" s="480" t="s">
        <v>2084</v>
      </c>
      <c r="SLA124" s="482" t="s">
        <v>27</v>
      </c>
      <c r="SLB124" s="483">
        <v>28.15</v>
      </c>
      <c r="SLC124" s="484">
        <v>486.86</v>
      </c>
      <c r="SLD124" s="485">
        <v>456.41</v>
      </c>
      <c r="SLE124" s="480" t="s">
        <v>181</v>
      </c>
      <c r="SLF124" s="481" t="s">
        <v>2082</v>
      </c>
      <c r="SLG124" s="481" t="s">
        <v>2083</v>
      </c>
      <c r="SLH124" s="480" t="s">
        <v>2084</v>
      </c>
      <c r="SLI124" s="482" t="s">
        <v>27</v>
      </c>
      <c r="SLJ124" s="483">
        <v>28.15</v>
      </c>
      <c r="SLK124" s="484">
        <v>486.86</v>
      </c>
      <c r="SLL124" s="485">
        <v>456.41</v>
      </c>
      <c r="SLM124" s="480" t="s">
        <v>181</v>
      </c>
      <c r="SLN124" s="481" t="s">
        <v>2082</v>
      </c>
      <c r="SLO124" s="481" t="s">
        <v>2083</v>
      </c>
      <c r="SLP124" s="480" t="s">
        <v>2084</v>
      </c>
      <c r="SLQ124" s="482" t="s">
        <v>27</v>
      </c>
      <c r="SLR124" s="483">
        <v>28.15</v>
      </c>
      <c r="SLS124" s="484">
        <v>486.86</v>
      </c>
      <c r="SLT124" s="485">
        <v>456.41</v>
      </c>
      <c r="SLU124" s="480" t="s">
        <v>181</v>
      </c>
      <c r="SLV124" s="481" t="s">
        <v>2082</v>
      </c>
      <c r="SLW124" s="481" t="s">
        <v>2083</v>
      </c>
      <c r="SLX124" s="480" t="s">
        <v>2084</v>
      </c>
      <c r="SLY124" s="482" t="s">
        <v>27</v>
      </c>
      <c r="SLZ124" s="483">
        <v>28.15</v>
      </c>
      <c r="SMA124" s="484">
        <v>486.86</v>
      </c>
      <c r="SMB124" s="485">
        <v>456.41</v>
      </c>
      <c r="SMC124" s="480" t="s">
        <v>181</v>
      </c>
      <c r="SMD124" s="481" t="s">
        <v>2082</v>
      </c>
      <c r="SME124" s="481" t="s">
        <v>2083</v>
      </c>
      <c r="SMF124" s="480" t="s">
        <v>2084</v>
      </c>
      <c r="SMG124" s="482" t="s">
        <v>27</v>
      </c>
      <c r="SMH124" s="483">
        <v>28.15</v>
      </c>
      <c r="SMI124" s="484">
        <v>486.86</v>
      </c>
      <c r="SMJ124" s="485">
        <v>456.41</v>
      </c>
      <c r="SMK124" s="480" t="s">
        <v>181</v>
      </c>
      <c r="SML124" s="481" t="s">
        <v>2082</v>
      </c>
      <c r="SMM124" s="481" t="s">
        <v>2083</v>
      </c>
      <c r="SMN124" s="480" t="s">
        <v>2084</v>
      </c>
      <c r="SMO124" s="482" t="s">
        <v>27</v>
      </c>
      <c r="SMP124" s="483">
        <v>28.15</v>
      </c>
      <c r="SMQ124" s="484">
        <v>486.86</v>
      </c>
      <c r="SMR124" s="485">
        <v>456.41</v>
      </c>
      <c r="SMS124" s="480" t="s">
        <v>181</v>
      </c>
      <c r="SMT124" s="481" t="s">
        <v>2082</v>
      </c>
      <c r="SMU124" s="481" t="s">
        <v>2083</v>
      </c>
      <c r="SMV124" s="480" t="s">
        <v>2084</v>
      </c>
      <c r="SMW124" s="482" t="s">
        <v>27</v>
      </c>
      <c r="SMX124" s="483">
        <v>28.15</v>
      </c>
      <c r="SMY124" s="484">
        <v>486.86</v>
      </c>
      <c r="SMZ124" s="485">
        <v>456.41</v>
      </c>
      <c r="SNA124" s="480" t="s">
        <v>181</v>
      </c>
      <c r="SNB124" s="481" t="s">
        <v>2082</v>
      </c>
      <c r="SNC124" s="481" t="s">
        <v>2083</v>
      </c>
      <c r="SND124" s="480" t="s">
        <v>2084</v>
      </c>
      <c r="SNE124" s="482" t="s">
        <v>27</v>
      </c>
      <c r="SNF124" s="483">
        <v>28.15</v>
      </c>
      <c r="SNG124" s="484">
        <v>486.86</v>
      </c>
      <c r="SNH124" s="485">
        <v>456.41</v>
      </c>
      <c r="SNI124" s="480" t="s">
        <v>181</v>
      </c>
      <c r="SNJ124" s="481" t="s">
        <v>2082</v>
      </c>
      <c r="SNK124" s="481" t="s">
        <v>2083</v>
      </c>
      <c r="SNL124" s="480" t="s">
        <v>2084</v>
      </c>
      <c r="SNM124" s="482" t="s">
        <v>27</v>
      </c>
      <c r="SNN124" s="483">
        <v>28.15</v>
      </c>
      <c r="SNO124" s="484">
        <v>486.86</v>
      </c>
      <c r="SNP124" s="485">
        <v>456.41</v>
      </c>
      <c r="SNQ124" s="480" t="s">
        <v>181</v>
      </c>
      <c r="SNR124" s="481" t="s">
        <v>2082</v>
      </c>
      <c r="SNS124" s="481" t="s">
        <v>2083</v>
      </c>
      <c r="SNT124" s="480" t="s">
        <v>2084</v>
      </c>
      <c r="SNU124" s="482" t="s">
        <v>27</v>
      </c>
      <c r="SNV124" s="483">
        <v>28.15</v>
      </c>
      <c r="SNW124" s="484">
        <v>486.86</v>
      </c>
      <c r="SNX124" s="485">
        <v>456.41</v>
      </c>
      <c r="SNY124" s="480" t="s">
        <v>181</v>
      </c>
      <c r="SNZ124" s="481" t="s">
        <v>2082</v>
      </c>
      <c r="SOA124" s="481" t="s">
        <v>2083</v>
      </c>
      <c r="SOB124" s="480" t="s">
        <v>2084</v>
      </c>
      <c r="SOC124" s="482" t="s">
        <v>27</v>
      </c>
      <c r="SOD124" s="483">
        <v>28.15</v>
      </c>
      <c r="SOE124" s="484">
        <v>486.86</v>
      </c>
      <c r="SOF124" s="485">
        <v>456.41</v>
      </c>
      <c r="SOG124" s="480" t="s">
        <v>181</v>
      </c>
      <c r="SOH124" s="481" t="s">
        <v>2082</v>
      </c>
      <c r="SOI124" s="481" t="s">
        <v>2083</v>
      </c>
      <c r="SOJ124" s="480" t="s">
        <v>2084</v>
      </c>
      <c r="SOK124" s="482" t="s">
        <v>27</v>
      </c>
      <c r="SOL124" s="483">
        <v>28.15</v>
      </c>
      <c r="SOM124" s="484">
        <v>486.86</v>
      </c>
      <c r="SON124" s="485">
        <v>456.41</v>
      </c>
      <c r="SOO124" s="480" t="s">
        <v>181</v>
      </c>
      <c r="SOP124" s="481" t="s">
        <v>2082</v>
      </c>
      <c r="SOQ124" s="481" t="s">
        <v>2083</v>
      </c>
      <c r="SOR124" s="480" t="s">
        <v>2084</v>
      </c>
      <c r="SOS124" s="482" t="s">
        <v>27</v>
      </c>
      <c r="SOT124" s="483">
        <v>28.15</v>
      </c>
      <c r="SOU124" s="484">
        <v>486.86</v>
      </c>
      <c r="SOV124" s="485">
        <v>456.41</v>
      </c>
      <c r="SOW124" s="480" t="s">
        <v>181</v>
      </c>
      <c r="SOX124" s="481" t="s">
        <v>2082</v>
      </c>
      <c r="SOY124" s="481" t="s">
        <v>2083</v>
      </c>
      <c r="SOZ124" s="480" t="s">
        <v>2084</v>
      </c>
      <c r="SPA124" s="482" t="s">
        <v>27</v>
      </c>
      <c r="SPB124" s="483">
        <v>28.15</v>
      </c>
      <c r="SPC124" s="484">
        <v>486.86</v>
      </c>
      <c r="SPD124" s="485">
        <v>456.41</v>
      </c>
      <c r="SPE124" s="480" t="s">
        <v>181</v>
      </c>
      <c r="SPF124" s="481" t="s">
        <v>2082</v>
      </c>
      <c r="SPG124" s="481" t="s">
        <v>2083</v>
      </c>
      <c r="SPH124" s="480" t="s">
        <v>2084</v>
      </c>
      <c r="SPI124" s="482" t="s">
        <v>27</v>
      </c>
      <c r="SPJ124" s="483">
        <v>28.15</v>
      </c>
      <c r="SPK124" s="484">
        <v>486.86</v>
      </c>
      <c r="SPL124" s="485">
        <v>456.41</v>
      </c>
      <c r="SPM124" s="480" t="s">
        <v>181</v>
      </c>
      <c r="SPN124" s="481" t="s">
        <v>2082</v>
      </c>
      <c r="SPO124" s="481" t="s">
        <v>2083</v>
      </c>
      <c r="SPP124" s="480" t="s">
        <v>2084</v>
      </c>
      <c r="SPQ124" s="482" t="s">
        <v>27</v>
      </c>
      <c r="SPR124" s="483">
        <v>28.15</v>
      </c>
      <c r="SPS124" s="484">
        <v>486.86</v>
      </c>
      <c r="SPT124" s="485">
        <v>456.41</v>
      </c>
      <c r="SPU124" s="480" t="s">
        <v>181</v>
      </c>
      <c r="SPV124" s="481" t="s">
        <v>2082</v>
      </c>
      <c r="SPW124" s="481" t="s">
        <v>2083</v>
      </c>
      <c r="SPX124" s="480" t="s">
        <v>2084</v>
      </c>
      <c r="SPY124" s="482" t="s">
        <v>27</v>
      </c>
      <c r="SPZ124" s="483">
        <v>28.15</v>
      </c>
      <c r="SQA124" s="484">
        <v>486.86</v>
      </c>
      <c r="SQB124" s="485">
        <v>456.41</v>
      </c>
      <c r="SQC124" s="480" t="s">
        <v>181</v>
      </c>
      <c r="SQD124" s="481" t="s">
        <v>2082</v>
      </c>
      <c r="SQE124" s="481" t="s">
        <v>2083</v>
      </c>
      <c r="SQF124" s="480" t="s">
        <v>2084</v>
      </c>
      <c r="SQG124" s="482" t="s">
        <v>27</v>
      </c>
      <c r="SQH124" s="483">
        <v>28.15</v>
      </c>
      <c r="SQI124" s="484">
        <v>486.86</v>
      </c>
      <c r="SQJ124" s="485">
        <v>456.41</v>
      </c>
      <c r="SQK124" s="480" t="s">
        <v>181</v>
      </c>
      <c r="SQL124" s="481" t="s">
        <v>2082</v>
      </c>
      <c r="SQM124" s="481" t="s">
        <v>2083</v>
      </c>
      <c r="SQN124" s="480" t="s">
        <v>2084</v>
      </c>
      <c r="SQO124" s="482" t="s">
        <v>27</v>
      </c>
      <c r="SQP124" s="483">
        <v>28.15</v>
      </c>
      <c r="SQQ124" s="484">
        <v>486.86</v>
      </c>
      <c r="SQR124" s="485">
        <v>456.41</v>
      </c>
      <c r="SQS124" s="480" t="s">
        <v>181</v>
      </c>
      <c r="SQT124" s="481" t="s">
        <v>2082</v>
      </c>
      <c r="SQU124" s="481" t="s">
        <v>2083</v>
      </c>
      <c r="SQV124" s="480" t="s">
        <v>2084</v>
      </c>
      <c r="SQW124" s="482" t="s">
        <v>27</v>
      </c>
      <c r="SQX124" s="483">
        <v>28.15</v>
      </c>
      <c r="SQY124" s="484">
        <v>486.86</v>
      </c>
      <c r="SQZ124" s="485">
        <v>456.41</v>
      </c>
      <c r="SRA124" s="480" t="s">
        <v>181</v>
      </c>
      <c r="SRB124" s="481" t="s">
        <v>2082</v>
      </c>
      <c r="SRC124" s="481" t="s">
        <v>2083</v>
      </c>
      <c r="SRD124" s="480" t="s">
        <v>2084</v>
      </c>
      <c r="SRE124" s="482" t="s">
        <v>27</v>
      </c>
      <c r="SRF124" s="483">
        <v>28.15</v>
      </c>
      <c r="SRG124" s="484">
        <v>486.86</v>
      </c>
      <c r="SRH124" s="485">
        <v>456.41</v>
      </c>
      <c r="SRI124" s="480" t="s">
        <v>181</v>
      </c>
      <c r="SRJ124" s="481" t="s">
        <v>2082</v>
      </c>
      <c r="SRK124" s="481" t="s">
        <v>2083</v>
      </c>
      <c r="SRL124" s="480" t="s">
        <v>2084</v>
      </c>
      <c r="SRM124" s="482" t="s">
        <v>27</v>
      </c>
      <c r="SRN124" s="483">
        <v>28.15</v>
      </c>
      <c r="SRO124" s="484">
        <v>486.86</v>
      </c>
      <c r="SRP124" s="485">
        <v>456.41</v>
      </c>
      <c r="SRQ124" s="480" t="s">
        <v>181</v>
      </c>
      <c r="SRR124" s="481" t="s">
        <v>2082</v>
      </c>
      <c r="SRS124" s="481" t="s">
        <v>2083</v>
      </c>
      <c r="SRT124" s="480" t="s">
        <v>2084</v>
      </c>
      <c r="SRU124" s="482" t="s">
        <v>27</v>
      </c>
      <c r="SRV124" s="483">
        <v>28.15</v>
      </c>
      <c r="SRW124" s="484">
        <v>486.86</v>
      </c>
      <c r="SRX124" s="485">
        <v>456.41</v>
      </c>
      <c r="SRY124" s="480" t="s">
        <v>181</v>
      </c>
      <c r="SRZ124" s="481" t="s">
        <v>2082</v>
      </c>
      <c r="SSA124" s="481" t="s">
        <v>2083</v>
      </c>
      <c r="SSB124" s="480" t="s">
        <v>2084</v>
      </c>
      <c r="SSC124" s="482" t="s">
        <v>27</v>
      </c>
      <c r="SSD124" s="483">
        <v>28.15</v>
      </c>
      <c r="SSE124" s="484">
        <v>486.86</v>
      </c>
      <c r="SSF124" s="485">
        <v>456.41</v>
      </c>
      <c r="SSG124" s="480" t="s">
        <v>181</v>
      </c>
      <c r="SSH124" s="481" t="s">
        <v>2082</v>
      </c>
      <c r="SSI124" s="481" t="s">
        <v>2083</v>
      </c>
      <c r="SSJ124" s="480" t="s">
        <v>2084</v>
      </c>
      <c r="SSK124" s="482" t="s">
        <v>27</v>
      </c>
      <c r="SSL124" s="483">
        <v>28.15</v>
      </c>
      <c r="SSM124" s="484">
        <v>486.86</v>
      </c>
      <c r="SSN124" s="485">
        <v>456.41</v>
      </c>
      <c r="SSO124" s="480" t="s">
        <v>181</v>
      </c>
      <c r="SSP124" s="481" t="s">
        <v>2082</v>
      </c>
      <c r="SSQ124" s="481" t="s">
        <v>2083</v>
      </c>
      <c r="SSR124" s="480" t="s">
        <v>2084</v>
      </c>
      <c r="SSS124" s="482" t="s">
        <v>27</v>
      </c>
      <c r="SST124" s="483">
        <v>28.15</v>
      </c>
      <c r="SSU124" s="484">
        <v>486.86</v>
      </c>
      <c r="SSV124" s="485">
        <v>456.41</v>
      </c>
      <c r="SSW124" s="480" t="s">
        <v>181</v>
      </c>
      <c r="SSX124" s="481" t="s">
        <v>2082</v>
      </c>
      <c r="SSY124" s="481" t="s">
        <v>2083</v>
      </c>
      <c r="SSZ124" s="480" t="s">
        <v>2084</v>
      </c>
      <c r="STA124" s="482" t="s">
        <v>27</v>
      </c>
      <c r="STB124" s="483">
        <v>28.15</v>
      </c>
      <c r="STC124" s="484">
        <v>486.86</v>
      </c>
      <c r="STD124" s="485">
        <v>456.41</v>
      </c>
      <c r="STE124" s="480" t="s">
        <v>181</v>
      </c>
      <c r="STF124" s="481" t="s">
        <v>2082</v>
      </c>
      <c r="STG124" s="481" t="s">
        <v>2083</v>
      </c>
      <c r="STH124" s="480" t="s">
        <v>2084</v>
      </c>
      <c r="STI124" s="482" t="s">
        <v>27</v>
      </c>
      <c r="STJ124" s="483">
        <v>28.15</v>
      </c>
      <c r="STK124" s="484">
        <v>486.86</v>
      </c>
      <c r="STL124" s="485">
        <v>456.41</v>
      </c>
      <c r="STM124" s="480" t="s">
        <v>181</v>
      </c>
      <c r="STN124" s="481" t="s">
        <v>2082</v>
      </c>
      <c r="STO124" s="481" t="s">
        <v>2083</v>
      </c>
      <c r="STP124" s="480" t="s">
        <v>2084</v>
      </c>
      <c r="STQ124" s="482" t="s">
        <v>27</v>
      </c>
      <c r="STR124" s="483">
        <v>28.15</v>
      </c>
      <c r="STS124" s="484">
        <v>486.86</v>
      </c>
      <c r="STT124" s="485">
        <v>456.41</v>
      </c>
      <c r="STU124" s="480" t="s">
        <v>181</v>
      </c>
      <c r="STV124" s="481" t="s">
        <v>2082</v>
      </c>
      <c r="STW124" s="481" t="s">
        <v>2083</v>
      </c>
      <c r="STX124" s="480" t="s">
        <v>2084</v>
      </c>
      <c r="STY124" s="482" t="s">
        <v>27</v>
      </c>
      <c r="STZ124" s="483">
        <v>28.15</v>
      </c>
      <c r="SUA124" s="484">
        <v>486.86</v>
      </c>
      <c r="SUB124" s="485">
        <v>456.41</v>
      </c>
      <c r="SUC124" s="480" t="s">
        <v>181</v>
      </c>
      <c r="SUD124" s="481" t="s">
        <v>2082</v>
      </c>
      <c r="SUE124" s="481" t="s">
        <v>2083</v>
      </c>
      <c r="SUF124" s="480" t="s">
        <v>2084</v>
      </c>
      <c r="SUG124" s="482" t="s">
        <v>27</v>
      </c>
      <c r="SUH124" s="483">
        <v>28.15</v>
      </c>
      <c r="SUI124" s="484">
        <v>486.86</v>
      </c>
      <c r="SUJ124" s="485">
        <v>456.41</v>
      </c>
      <c r="SUK124" s="480" t="s">
        <v>181</v>
      </c>
      <c r="SUL124" s="481" t="s">
        <v>2082</v>
      </c>
      <c r="SUM124" s="481" t="s">
        <v>2083</v>
      </c>
      <c r="SUN124" s="480" t="s">
        <v>2084</v>
      </c>
      <c r="SUO124" s="482" t="s">
        <v>27</v>
      </c>
      <c r="SUP124" s="483">
        <v>28.15</v>
      </c>
      <c r="SUQ124" s="484">
        <v>486.86</v>
      </c>
      <c r="SUR124" s="485">
        <v>456.41</v>
      </c>
      <c r="SUS124" s="480" t="s">
        <v>181</v>
      </c>
      <c r="SUT124" s="481" t="s">
        <v>2082</v>
      </c>
      <c r="SUU124" s="481" t="s">
        <v>2083</v>
      </c>
      <c r="SUV124" s="480" t="s">
        <v>2084</v>
      </c>
      <c r="SUW124" s="482" t="s">
        <v>27</v>
      </c>
      <c r="SUX124" s="483">
        <v>28.15</v>
      </c>
      <c r="SUY124" s="484">
        <v>486.86</v>
      </c>
      <c r="SUZ124" s="485">
        <v>456.41</v>
      </c>
      <c r="SVA124" s="480" t="s">
        <v>181</v>
      </c>
      <c r="SVB124" s="481" t="s">
        <v>2082</v>
      </c>
      <c r="SVC124" s="481" t="s">
        <v>2083</v>
      </c>
      <c r="SVD124" s="480" t="s">
        <v>2084</v>
      </c>
      <c r="SVE124" s="482" t="s">
        <v>27</v>
      </c>
      <c r="SVF124" s="483">
        <v>28.15</v>
      </c>
      <c r="SVG124" s="484">
        <v>486.86</v>
      </c>
      <c r="SVH124" s="485">
        <v>456.41</v>
      </c>
      <c r="SVI124" s="480" t="s">
        <v>181</v>
      </c>
      <c r="SVJ124" s="481" t="s">
        <v>2082</v>
      </c>
      <c r="SVK124" s="481" t="s">
        <v>2083</v>
      </c>
      <c r="SVL124" s="480" t="s">
        <v>2084</v>
      </c>
      <c r="SVM124" s="482" t="s">
        <v>27</v>
      </c>
      <c r="SVN124" s="483">
        <v>28.15</v>
      </c>
      <c r="SVO124" s="484">
        <v>486.86</v>
      </c>
      <c r="SVP124" s="485">
        <v>456.41</v>
      </c>
      <c r="SVQ124" s="480" t="s">
        <v>181</v>
      </c>
      <c r="SVR124" s="481" t="s">
        <v>2082</v>
      </c>
      <c r="SVS124" s="481" t="s">
        <v>2083</v>
      </c>
      <c r="SVT124" s="480" t="s">
        <v>2084</v>
      </c>
      <c r="SVU124" s="482" t="s">
        <v>27</v>
      </c>
      <c r="SVV124" s="483">
        <v>28.15</v>
      </c>
      <c r="SVW124" s="484">
        <v>486.86</v>
      </c>
      <c r="SVX124" s="485">
        <v>456.41</v>
      </c>
      <c r="SVY124" s="480" t="s">
        <v>181</v>
      </c>
      <c r="SVZ124" s="481" t="s">
        <v>2082</v>
      </c>
      <c r="SWA124" s="481" t="s">
        <v>2083</v>
      </c>
      <c r="SWB124" s="480" t="s">
        <v>2084</v>
      </c>
      <c r="SWC124" s="482" t="s">
        <v>27</v>
      </c>
      <c r="SWD124" s="483">
        <v>28.15</v>
      </c>
      <c r="SWE124" s="484">
        <v>486.86</v>
      </c>
      <c r="SWF124" s="485">
        <v>456.41</v>
      </c>
      <c r="SWG124" s="480" t="s">
        <v>181</v>
      </c>
      <c r="SWH124" s="481" t="s">
        <v>2082</v>
      </c>
      <c r="SWI124" s="481" t="s">
        <v>2083</v>
      </c>
      <c r="SWJ124" s="480" t="s">
        <v>2084</v>
      </c>
      <c r="SWK124" s="482" t="s">
        <v>27</v>
      </c>
      <c r="SWL124" s="483">
        <v>28.15</v>
      </c>
      <c r="SWM124" s="484">
        <v>486.86</v>
      </c>
      <c r="SWN124" s="485">
        <v>456.41</v>
      </c>
      <c r="SWO124" s="480" t="s">
        <v>181</v>
      </c>
      <c r="SWP124" s="481" t="s">
        <v>2082</v>
      </c>
      <c r="SWQ124" s="481" t="s">
        <v>2083</v>
      </c>
      <c r="SWR124" s="480" t="s">
        <v>2084</v>
      </c>
      <c r="SWS124" s="482" t="s">
        <v>27</v>
      </c>
      <c r="SWT124" s="483">
        <v>28.15</v>
      </c>
      <c r="SWU124" s="484">
        <v>486.86</v>
      </c>
      <c r="SWV124" s="485">
        <v>456.41</v>
      </c>
      <c r="SWW124" s="480" t="s">
        <v>181</v>
      </c>
      <c r="SWX124" s="481" t="s">
        <v>2082</v>
      </c>
      <c r="SWY124" s="481" t="s">
        <v>2083</v>
      </c>
      <c r="SWZ124" s="480" t="s">
        <v>2084</v>
      </c>
      <c r="SXA124" s="482" t="s">
        <v>27</v>
      </c>
      <c r="SXB124" s="483">
        <v>28.15</v>
      </c>
      <c r="SXC124" s="484">
        <v>486.86</v>
      </c>
      <c r="SXD124" s="485">
        <v>456.41</v>
      </c>
      <c r="SXE124" s="480" t="s">
        <v>181</v>
      </c>
      <c r="SXF124" s="481" t="s">
        <v>2082</v>
      </c>
      <c r="SXG124" s="481" t="s">
        <v>2083</v>
      </c>
      <c r="SXH124" s="480" t="s">
        <v>2084</v>
      </c>
      <c r="SXI124" s="482" t="s">
        <v>27</v>
      </c>
      <c r="SXJ124" s="483">
        <v>28.15</v>
      </c>
      <c r="SXK124" s="484">
        <v>486.86</v>
      </c>
      <c r="SXL124" s="485">
        <v>456.41</v>
      </c>
      <c r="SXM124" s="480" t="s">
        <v>181</v>
      </c>
      <c r="SXN124" s="481" t="s">
        <v>2082</v>
      </c>
      <c r="SXO124" s="481" t="s">
        <v>2083</v>
      </c>
      <c r="SXP124" s="480" t="s">
        <v>2084</v>
      </c>
      <c r="SXQ124" s="482" t="s">
        <v>27</v>
      </c>
      <c r="SXR124" s="483">
        <v>28.15</v>
      </c>
      <c r="SXS124" s="484">
        <v>486.86</v>
      </c>
      <c r="SXT124" s="485">
        <v>456.41</v>
      </c>
      <c r="SXU124" s="480" t="s">
        <v>181</v>
      </c>
      <c r="SXV124" s="481" t="s">
        <v>2082</v>
      </c>
      <c r="SXW124" s="481" t="s">
        <v>2083</v>
      </c>
      <c r="SXX124" s="480" t="s">
        <v>2084</v>
      </c>
      <c r="SXY124" s="482" t="s">
        <v>27</v>
      </c>
      <c r="SXZ124" s="483">
        <v>28.15</v>
      </c>
      <c r="SYA124" s="484">
        <v>486.86</v>
      </c>
      <c r="SYB124" s="485">
        <v>456.41</v>
      </c>
      <c r="SYC124" s="480" t="s">
        <v>181</v>
      </c>
      <c r="SYD124" s="481" t="s">
        <v>2082</v>
      </c>
      <c r="SYE124" s="481" t="s">
        <v>2083</v>
      </c>
      <c r="SYF124" s="480" t="s">
        <v>2084</v>
      </c>
      <c r="SYG124" s="482" t="s">
        <v>27</v>
      </c>
      <c r="SYH124" s="483">
        <v>28.15</v>
      </c>
      <c r="SYI124" s="484">
        <v>486.86</v>
      </c>
      <c r="SYJ124" s="485">
        <v>456.41</v>
      </c>
      <c r="SYK124" s="480" t="s">
        <v>181</v>
      </c>
      <c r="SYL124" s="481" t="s">
        <v>2082</v>
      </c>
      <c r="SYM124" s="481" t="s">
        <v>2083</v>
      </c>
      <c r="SYN124" s="480" t="s">
        <v>2084</v>
      </c>
      <c r="SYO124" s="482" t="s">
        <v>27</v>
      </c>
      <c r="SYP124" s="483">
        <v>28.15</v>
      </c>
      <c r="SYQ124" s="484">
        <v>486.86</v>
      </c>
      <c r="SYR124" s="485">
        <v>456.41</v>
      </c>
      <c r="SYS124" s="480" t="s">
        <v>181</v>
      </c>
      <c r="SYT124" s="481" t="s">
        <v>2082</v>
      </c>
      <c r="SYU124" s="481" t="s">
        <v>2083</v>
      </c>
      <c r="SYV124" s="480" t="s">
        <v>2084</v>
      </c>
      <c r="SYW124" s="482" t="s">
        <v>27</v>
      </c>
      <c r="SYX124" s="483">
        <v>28.15</v>
      </c>
      <c r="SYY124" s="484">
        <v>486.86</v>
      </c>
      <c r="SYZ124" s="485">
        <v>456.41</v>
      </c>
      <c r="SZA124" s="480" t="s">
        <v>181</v>
      </c>
      <c r="SZB124" s="481" t="s">
        <v>2082</v>
      </c>
      <c r="SZC124" s="481" t="s">
        <v>2083</v>
      </c>
      <c r="SZD124" s="480" t="s">
        <v>2084</v>
      </c>
      <c r="SZE124" s="482" t="s">
        <v>27</v>
      </c>
      <c r="SZF124" s="483">
        <v>28.15</v>
      </c>
      <c r="SZG124" s="484">
        <v>486.86</v>
      </c>
      <c r="SZH124" s="485">
        <v>456.41</v>
      </c>
      <c r="SZI124" s="480" t="s">
        <v>181</v>
      </c>
      <c r="SZJ124" s="481" t="s">
        <v>2082</v>
      </c>
      <c r="SZK124" s="481" t="s">
        <v>2083</v>
      </c>
      <c r="SZL124" s="480" t="s">
        <v>2084</v>
      </c>
      <c r="SZM124" s="482" t="s">
        <v>27</v>
      </c>
      <c r="SZN124" s="483">
        <v>28.15</v>
      </c>
      <c r="SZO124" s="484">
        <v>486.86</v>
      </c>
      <c r="SZP124" s="485">
        <v>456.41</v>
      </c>
      <c r="SZQ124" s="480" t="s">
        <v>181</v>
      </c>
      <c r="SZR124" s="481" t="s">
        <v>2082</v>
      </c>
      <c r="SZS124" s="481" t="s">
        <v>2083</v>
      </c>
      <c r="SZT124" s="480" t="s">
        <v>2084</v>
      </c>
      <c r="SZU124" s="482" t="s">
        <v>27</v>
      </c>
      <c r="SZV124" s="483">
        <v>28.15</v>
      </c>
      <c r="SZW124" s="484">
        <v>486.86</v>
      </c>
      <c r="SZX124" s="485">
        <v>456.41</v>
      </c>
      <c r="SZY124" s="480" t="s">
        <v>181</v>
      </c>
      <c r="SZZ124" s="481" t="s">
        <v>2082</v>
      </c>
      <c r="TAA124" s="481" t="s">
        <v>2083</v>
      </c>
      <c r="TAB124" s="480" t="s">
        <v>2084</v>
      </c>
      <c r="TAC124" s="482" t="s">
        <v>27</v>
      </c>
      <c r="TAD124" s="483">
        <v>28.15</v>
      </c>
      <c r="TAE124" s="484">
        <v>486.86</v>
      </c>
      <c r="TAF124" s="485">
        <v>456.41</v>
      </c>
      <c r="TAG124" s="480" t="s">
        <v>181</v>
      </c>
      <c r="TAH124" s="481" t="s">
        <v>2082</v>
      </c>
      <c r="TAI124" s="481" t="s">
        <v>2083</v>
      </c>
      <c r="TAJ124" s="480" t="s">
        <v>2084</v>
      </c>
      <c r="TAK124" s="482" t="s">
        <v>27</v>
      </c>
      <c r="TAL124" s="483">
        <v>28.15</v>
      </c>
      <c r="TAM124" s="484">
        <v>486.86</v>
      </c>
      <c r="TAN124" s="485">
        <v>456.41</v>
      </c>
      <c r="TAO124" s="480" t="s">
        <v>181</v>
      </c>
      <c r="TAP124" s="481" t="s">
        <v>2082</v>
      </c>
      <c r="TAQ124" s="481" t="s">
        <v>2083</v>
      </c>
      <c r="TAR124" s="480" t="s">
        <v>2084</v>
      </c>
      <c r="TAS124" s="482" t="s">
        <v>27</v>
      </c>
      <c r="TAT124" s="483">
        <v>28.15</v>
      </c>
      <c r="TAU124" s="484">
        <v>486.86</v>
      </c>
      <c r="TAV124" s="485">
        <v>456.41</v>
      </c>
      <c r="TAW124" s="480" t="s">
        <v>181</v>
      </c>
      <c r="TAX124" s="481" t="s">
        <v>2082</v>
      </c>
      <c r="TAY124" s="481" t="s">
        <v>2083</v>
      </c>
      <c r="TAZ124" s="480" t="s">
        <v>2084</v>
      </c>
      <c r="TBA124" s="482" t="s">
        <v>27</v>
      </c>
      <c r="TBB124" s="483">
        <v>28.15</v>
      </c>
      <c r="TBC124" s="484">
        <v>486.86</v>
      </c>
      <c r="TBD124" s="485">
        <v>456.41</v>
      </c>
      <c r="TBE124" s="480" t="s">
        <v>181</v>
      </c>
      <c r="TBF124" s="481" t="s">
        <v>2082</v>
      </c>
      <c r="TBG124" s="481" t="s">
        <v>2083</v>
      </c>
      <c r="TBH124" s="480" t="s">
        <v>2084</v>
      </c>
      <c r="TBI124" s="482" t="s">
        <v>27</v>
      </c>
      <c r="TBJ124" s="483">
        <v>28.15</v>
      </c>
      <c r="TBK124" s="484">
        <v>486.86</v>
      </c>
      <c r="TBL124" s="485">
        <v>456.41</v>
      </c>
      <c r="TBM124" s="480" t="s">
        <v>181</v>
      </c>
      <c r="TBN124" s="481" t="s">
        <v>2082</v>
      </c>
      <c r="TBO124" s="481" t="s">
        <v>2083</v>
      </c>
      <c r="TBP124" s="480" t="s">
        <v>2084</v>
      </c>
      <c r="TBQ124" s="482" t="s">
        <v>27</v>
      </c>
      <c r="TBR124" s="483">
        <v>28.15</v>
      </c>
      <c r="TBS124" s="484">
        <v>486.86</v>
      </c>
      <c r="TBT124" s="485">
        <v>456.41</v>
      </c>
      <c r="TBU124" s="480" t="s">
        <v>181</v>
      </c>
      <c r="TBV124" s="481" t="s">
        <v>2082</v>
      </c>
      <c r="TBW124" s="481" t="s">
        <v>2083</v>
      </c>
      <c r="TBX124" s="480" t="s">
        <v>2084</v>
      </c>
      <c r="TBY124" s="482" t="s">
        <v>27</v>
      </c>
      <c r="TBZ124" s="483">
        <v>28.15</v>
      </c>
      <c r="TCA124" s="484">
        <v>486.86</v>
      </c>
      <c r="TCB124" s="485">
        <v>456.41</v>
      </c>
      <c r="TCC124" s="480" t="s">
        <v>181</v>
      </c>
      <c r="TCD124" s="481" t="s">
        <v>2082</v>
      </c>
      <c r="TCE124" s="481" t="s">
        <v>2083</v>
      </c>
      <c r="TCF124" s="480" t="s">
        <v>2084</v>
      </c>
      <c r="TCG124" s="482" t="s">
        <v>27</v>
      </c>
      <c r="TCH124" s="483">
        <v>28.15</v>
      </c>
      <c r="TCI124" s="484">
        <v>486.86</v>
      </c>
      <c r="TCJ124" s="485">
        <v>456.41</v>
      </c>
      <c r="TCK124" s="480" t="s">
        <v>181</v>
      </c>
      <c r="TCL124" s="481" t="s">
        <v>2082</v>
      </c>
      <c r="TCM124" s="481" t="s">
        <v>2083</v>
      </c>
      <c r="TCN124" s="480" t="s">
        <v>2084</v>
      </c>
      <c r="TCO124" s="482" t="s">
        <v>27</v>
      </c>
      <c r="TCP124" s="483">
        <v>28.15</v>
      </c>
      <c r="TCQ124" s="484">
        <v>486.86</v>
      </c>
      <c r="TCR124" s="485">
        <v>456.41</v>
      </c>
      <c r="TCS124" s="480" t="s">
        <v>181</v>
      </c>
      <c r="TCT124" s="481" t="s">
        <v>2082</v>
      </c>
      <c r="TCU124" s="481" t="s">
        <v>2083</v>
      </c>
      <c r="TCV124" s="480" t="s">
        <v>2084</v>
      </c>
      <c r="TCW124" s="482" t="s">
        <v>27</v>
      </c>
      <c r="TCX124" s="483">
        <v>28.15</v>
      </c>
      <c r="TCY124" s="484">
        <v>486.86</v>
      </c>
      <c r="TCZ124" s="485">
        <v>456.41</v>
      </c>
      <c r="TDA124" s="480" t="s">
        <v>181</v>
      </c>
      <c r="TDB124" s="481" t="s">
        <v>2082</v>
      </c>
      <c r="TDC124" s="481" t="s">
        <v>2083</v>
      </c>
      <c r="TDD124" s="480" t="s">
        <v>2084</v>
      </c>
      <c r="TDE124" s="482" t="s">
        <v>27</v>
      </c>
      <c r="TDF124" s="483">
        <v>28.15</v>
      </c>
      <c r="TDG124" s="484">
        <v>486.86</v>
      </c>
      <c r="TDH124" s="485">
        <v>456.41</v>
      </c>
      <c r="TDI124" s="480" t="s">
        <v>181</v>
      </c>
      <c r="TDJ124" s="481" t="s">
        <v>2082</v>
      </c>
      <c r="TDK124" s="481" t="s">
        <v>2083</v>
      </c>
      <c r="TDL124" s="480" t="s">
        <v>2084</v>
      </c>
      <c r="TDM124" s="482" t="s">
        <v>27</v>
      </c>
      <c r="TDN124" s="483">
        <v>28.15</v>
      </c>
      <c r="TDO124" s="484">
        <v>486.86</v>
      </c>
      <c r="TDP124" s="485">
        <v>456.41</v>
      </c>
      <c r="TDQ124" s="480" t="s">
        <v>181</v>
      </c>
      <c r="TDR124" s="481" t="s">
        <v>2082</v>
      </c>
      <c r="TDS124" s="481" t="s">
        <v>2083</v>
      </c>
      <c r="TDT124" s="480" t="s">
        <v>2084</v>
      </c>
      <c r="TDU124" s="482" t="s">
        <v>27</v>
      </c>
      <c r="TDV124" s="483">
        <v>28.15</v>
      </c>
      <c r="TDW124" s="484">
        <v>486.86</v>
      </c>
      <c r="TDX124" s="485">
        <v>456.41</v>
      </c>
      <c r="TDY124" s="480" t="s">
        <v>181</v>
      </c>
      <c r="TDZ124" s="481" t="s">
        <v>2082</v>
      </c>
      <c r="TEA124" s="481" t="s">
        <v>2083</v>
      </c>
      <c r="TEB124" s="480" t="s">
        <v>2084</v>
      </c>
      <c r="TEC124" s="482" t="s">
        <v>27</v>
      </c>
      <c r="TED124" s="483">
        <v>28.15</v>
      </c>
      <c r="TEE124" s="484">
        <v>486.86</v>
      </c>
      <c r="TEF124" s="485">
        <v>456.41</v>
      </c>
      <c r="TEG124" s="480" t="s">
        <v>181</v>
      </c>
      <c r="TEH124" s="481" t="s">
        <v>2082</v>
      </c>
      <c r="TEI124" s="481" t="s">
        <v>2083</v>
      </c>
      <c r="TEJ124" s="480" t="s">
        <v>2084</v>
      </c>
      <c r="TEK124" s="482" t="s">
        <v>27</v>
      </c>
      <c r="TEL124" s="483">
        <v>28.15</v>
      </c>
      <c r="TEM124" s="484">
        <v>486.86</v>
      </c>
      <c r="TEN124" s="485">
        <v>456.41</v>
      </c>
      <c r="TEO124" s="480" t="s">
        <v>181</v>
      </c>
      <c r="TEP124" s="481" t="s">
        <v>2082</v>
      </c>
      <c r="TEQ124" s="481" t="s">
        <v>2083</v>
      </c>
      <c r="TER124" s="480" t="s">
        <v>2084</v>
      </c>
      <c r="TES124" s="482" t="s">
        <v>27</v>
      </c>
      <c r="TET124" s="483">
        <v>28.15</v>
      </c>
      <c r="TEU124" s="484">
        <v>486.86</v>
      </c>
      <c r="TEV124" s="485">
        <v>456.41</v>
      </c>
      <c r="TEW124" s="480" t="s">
        <v>181</v>
      </c>
      <c r="TEX124" s="481" t="s">
        <v>2082</v>
      </c>
      <c r="TEY124" s="481" t="s">
        <v>2083</v>
      </c>
      <c r="TEZ124" s="480" t="s">
        <v>2084</v>
      </c>
      <c r="TFA124" s="482" t="s">
        <v>27</v>
      </c>
      <c r="TFB124" s="483">
        <v>28.15</v>
      </c>
      <c r="TFC124" s="484">
        <v>486.86</v>
      </c>
      <c r="TFD124" s="485">
        <v>456.41</v>
      </c>
      <c r="TFE124" s="480" t="s">
        <v>181</v>
      </c>
      <c r="TFF124" s="481" t="s">
        <v>2082</v>
      </c>
      <c r="TFG124" s="481" t="s">
        <v>2083</v>
      </c>
      <c r="TFH124" s="480" t="s">
        <v>2084</v>
      </c>
      <c r="TFI124" s="482" t="s">
        <v>27</v>
      </c>
      <c r="TFJ124" s="483">
        <v>28.15</v>
      </c>
      <c r="TFK124" s="484">
        <v>486.86</v>
      </c>
      <c r="TFL124" s="485">
        <v>456.41</v>
      </c>
      <c r="TFM124" s="480" t="s">
        <v>181</v>
      </c>
      <c r="TFN124" s="481" t="s">
        <v>2082</v>
      </c>
      <c r="TFO124" s="481" t="s">
        <v>2083</v>
      </c>
      <c r="TFP124" s="480" t="s">
        <v>2084</v>
      </c>
      <c r="TFQ124" s="482" t="s">
        <v>27</v>
      </c>
      <c r="TFR124" s="483">
        <v>28.15</v>
      </c>
      <c r="TFS124" s="484">
        <v>486.86</v>
      </c>
      <c r="TFT124" s="485">
        <v>456.41</v>
      </c>
      <c r="TFU124" s="480" t="s">
        <v>181</v>
      </c>
      <c r="TFV124" s="481" t="s">
        <v>2082</v>
      </c>
      <c r="TFW124" s="481" t="s">
        <v>2083</v>
      </c>
      <c r="TFX124" s="480" t="s">
        <v>2084</v>
      </c>
      <c r="TFY124" s="482" t="s">
        <v>27</v>
      </c>
      <c r="TFZ124" s="483">
        <v>28.15</v>
      </c>
      <c r="TGA124" s="484">
        <v>486.86</v>
      </c>
      <c r="TGB124" s="485">
        <v>456.41</v>
      </c>
      <c r="TGC124" s="480" t="s">
        <v>181</v>
      </c>
      <c r="TGD124" s="481" t="s">
        <v>2082</v>
      </c>
      <c r="TGE124" s="481" t="s">
        <v>2083</v>
      </c>
      <c r="TGF124" s="480" t="s">
        <v>2084</v>
      </c>
      <c r="TGG124" s="482" t="s">
        <v>27</v>
      </c>
      <c r="TGH124" s="483">
        <v>28.15</v>
      </c>
      <c r="TGI124" s="484">
        <v>486.86</v>
      </c>
      <c r="TGJ124" s="485">
        <v>456.41</v>
      </c>
      <c r="TGK124" s="480" t="s">
        <v>181</v>
      </c>
      <c r="TGL124" s="481" t="s">
        <v>2082</v>
      </c>
      <c r="TGM124" s="481" t="s">
        <v>2083</v>
      </c>
      <c r="TGN124" s="480" t="s">
        <v>2084</v>
      </c>
      <c r="TGO124" s="482" t="s">
        <v>27</v>
      </c>
      <c r="TGP124" s="483">
        <v>28.15</v>
      </c>
      <c r="TGQ124" s="484">
        <v>486.86</v>
      </c>
      <c r="TGR124" s="485">
        <v>456.41</v>
      </c>
      <c r="TGS124" s="480" t="s">
        <v>181</v>
      </c>
      <c r="TGT124" s="481" t="s">
        <v>2082</v>
      </c>
      <c r="TGU124" s="481" t="s">
        <v>2083</v>
      </c>
      <c r="TGV124" s="480" t="s">
        <v>2084</v>
      </c>
      <c r="TGW124" s="482" t="s">
        <v>27</v>
      </c>
      <c r="TGX124" s="483">
        <v>28.15</v>
      </c>
      <c r="TGY124" s="484">
        <v>486.86</v>
      </c>
      <c r="TGZ124" s="485">
        <v>456.41</v>
      </c>
      <c r="THA124" s="480" t="s">
        <v>181</v>
      </c>
      <c r="THB124" s="481" t="s">
        <v>2082</v>
      </c>
      <c r="THC124" s="481" t="s">
        <v>2083</v>
      </c>
      <c r="THD124" s="480" t="s">
        <v>2084</v>
      </c>
      <c r="THE124" s="482" t="s">
        <v>27</v>
      </c>
      <c r="THF124" s="483">
        <v>28.15</v>
      </c>
      <c r="THG124" s="484">
        <v>486.86</v>
      </c>
      <c r="THH124" s="485">
        <v>456.41</v>
      </c>
      <c r="THI124" s="480" t="s">
        <v>181</v>
      </c>
      <c r="THJ124" s="481" t="s">
        <v>2082</v>
      </c>
      <c r="THK124" s="481" t="s">
        <v>2083</v>
      </c>
      <c r="THL124" s="480" t="s">
        <v>2084</v>
      </c>
      <c r="THM124" s="482" t="s">
        <v>27</v>
      </c>
      <c r="THN124" s="483">
        <v>28.15</v>
      </c>
      <c r="THO124" s="484">
        <v>486.86</v>
      </c>
      <c r="THP124" s="485">
        <v>456.41</v>
      </c>
      <c r="THQ124" s="480" t="s">
        <v>181</v>
      </c>
      <c r="THR124" s="481" t="s">
        <v>2082</v>
      </c>
      <c r="THS124" s="481" t="s">
        <v>2083</v>
      </c>
      <c r="THT124" s="480" t="s">
        <v>2084</v>
      </c>
      <c r="THU124" s="482" t="s">
        <v>27</v>
      </c>
      <c r="THV124" s="483">
        <v>28.15</v>
      </c>
      <c r="THW124" s="484">
        <v>486.86</v>
      </c>
      <c r="THX124" s="485">
        <v>456.41</v>
      </c>
      <c r="THY124" s="480" t="s">
        <v>181</v>
      </c>
      <c r="THZ124" s="481" t="s">
        <v>2082</v>
      </c>
      <c r="TIA124" s="481" t="s">
        <v>2083</v>
      </c>
      <c r="TIB124" s="480" t="s">
        <v>2084</v>
      </c>
      <c r="TIC124" s="482" t="s">
        <v>27</v>
      </c>
      <c r="TID124" s="483">
        <v>28.15</v>
      </c>
      <c r="TIE124" s="484">
        <v>486.86</v>
      </c>
      <c r="TIF124" s="485">
        <v>456.41</v>
      </c>
      <c r="TIG124" s="480" t="s">
        <v>181</v>
      </c>
      <c r="TIH124" s="481" t="s">
        <v>2082</v>
      </c>
      <c r="TII124" s="481" t="s">
        <v>2083</v>
      </c>
      <c r="TIJ124" s="480" t="s">
        <v>2084</v>
      </c>
      <c r="TIK124" s="482" t="s">
        <v>27</v>
      </c>
      <c r="TIL124" s="483">
        <v>28.15</v>
      </c>
      <c r="TIM124" s="484">
        <v>486.86</v>
      </c>
      <c r="TIN124" s="485">
        <v>456.41</v>
      </c>
      <c r="TIO124" s="480" t="s">
        <v>181</v>
      </c>
      <c r="TIP124" s="481" t="s">
        <v>2082</v>
      </c>
      <c r="TIQ124" s="481" t="s">
        <v>2083</v>
      </c>
      <c r="TIR124" s="480" t="s">
        <v>2084</v>
      </c>
      <c r="TIS124" s="482" t="s">
        <v>27</v>
      </c>
      <c r="TIT124" s="483">
        <v>28.15</v>
      </c>
      <c r="TIU124" s="484">
        <v>486.86</v>
      </c>
      <c r="TIV124" s="485">
        <v>456.41</v>
      </c>
      <c r="TIW124" s="480" t="s">
        <v>181</v>
      </c>
      <c r="TIX124" s="481" t="s">
        <v>2082</v>
      </c>
      <c r="TIY124" s="481" t="s">
        <v>2083</v>
      </c>
      <c r="TIZ124" s="480" t="s">
        <v>2084</v>
      </c>
      <c r="TJA124" s="482" t="s">
        <v>27</v>
      </c>
      <c r="TJB124" s="483">
        <v>28.15</v>
      </c>
      <c r="TJC124" s="484">
        <v>486.86</v>
      </c>
      <c r="TJD124" s="485">
        <v>456.41</v>
      </c>
      <c r="TJE124" s="480" t="s">
        <v>181</v>
      </c>
      <c r="TJF124" s="481" t="s">
        <v>2082</v>
      </c>
      <c r="TJG124" s="481" t="s">
        <v>2083</v>
      </c>
      <c r="TJH124" s="480" t="s">
        <v>2084</v>
      </c>
      <c r="TJI124" s="482" t="s">
        <v>27</v>
      </c>
      <c r="TJJ124" s="483">
        <v>28.15</v>
      </c>
      <c r="TJK124" s="484">
        <v>486.86</v>
      </c>
      <c r="TJL124" s="485">
        <v>456.41</v>
      </c>
      <c r="TJM124" s="480" t="s">
        <v>181</v>
      </c>
      <c r="TJN124" s="481" t="s">
        <v>2082</v>
      </c>
      <c r="TJO124" s="481" t="s">
        <v>2083</v>
      </c>
      <c r="TJP124" s="480" t="s">
        <v>2084</v>
      </c>
      <c r="TJQ124" s="482" t="s">
        <v>27</v>
      </c>
      <c r="TJR124" s="483">
        <v>28.15</v>
      </c>
      <c r="TJS124" s="484">
        <v>486.86</v>
      </c>
      <c r="TJT124" s="485">
        <v>456.41</v>
      </c>
      <c r="TJU124" s="480" t="s">
        <v>181</v>
      </c>
      <c r="TJV124" s="481" t="s">
        <v>2082</v>
      </c>
      <c r="TJW124" s="481" t="s">
        <v>2083</v>
      </c>
      <c r="TJX124" s="480" t="s">
        <v>2084</v>
      </c>
      <c r="TJY124" s="482" t="s">
        <v>27</v>
      </c>
      <c r="TJZ124" s="483">
        <v>28.15</v>
      </c>
      <c r="TKA124" s="484">
        <v>486.86</v>
      </c>
      <c r="TKB124" s="485">
        <v>456.41</v>
      </c>
      <c r="TKC124" s="480" t="s">
        <v>181</v>
      </c>
      <c r="TKD124" s="481" t="s">
        <v>2082</v>
      </c>
      <c r="TKE124" s="481" t="s">
        <v>2083</v>
      </c>
      <c r="TKF124" s="480" t="s">
        <v>2084</v>
      </c>
      <c r="TKG124" s="482" t="s">
        <v>27</v>
      </c>
      <c r="TKH124" s="483">
        <v>28.15</v>
      </c>
      <c r="TKI124" s="484">
        <v>486.86</v>
      </c>
      <c r="TKJ124" s="485">
        <v>456.41</v>
      </c>
      <c r="TKK124" s="480" t="s">
        <v>181</v>
      </c>
      <c r="TKL124" s="481" t="s">
        <v>2082</v>
      </c>
      <c r="TKM124" s="481" t="s">
        <v>2083</v>
      </c>
      <c r="TKN124" s="480" t="s">
        <v>2084</v>
      </c>
      <c r="TKO124" s="482" t="s">
        <v>27</v>
      </c>
      <c r="TKP124" s="483">
        <v>28.15</v>
      </c>
      <c r="TKQ124" s="484">
        <v>486.86</v>
      </c>
      <c r="TKR124" s="485">
        <v>456.41</v>
      </c>
      <c r="TKS124" s="480" t="s">
        <v>181</v>
      </c>
      <c r="TKT124" s="481" t="s">
        <v>2082</v>
      </c>
      <c r="TKU124" s="481" t="s">
        <v>2083</v>
      </c>
      <c r="TKV124" s="480" t="s">
        <v>2084</v>
      </c>
      <c r="TKW124" s="482" t="s">
        <v>27</v>
      </c>
      <c r="TKX124" s="483">
        <v>28.15</v>
      </c>
      <c r="TKY124" s="484">
        <v>486.86</v>
      </c>
      <c r="TKZ124" s="485">
        <v>456.41</v>
      </c>
      <c r="TLA124" s="480" t="s">
        <v>181</v>
      </c>
      <c r="TLB124" s="481" t="s">
        <v>2082</v>
      </c>
      <c r="TLC124" s="481" t="s">
        <v>2083</v>
      </c>
      <c r="TLD124" s="480" t="s">
        <v>2084</v>
      </c>
      <c r="TLE124" s="482" t="s">
        <v>27</v>
      </c>
      <c r="TLF124" s="483">
        <v>28.15</v>
      </c>
      <c r="TLG124" s="484">
        <v>486.86</v>
      </c>
      <c r="TLH124" s="485">
        <v>456.41</v>
      </c>
      <c r="TLI124" s="480" t="s">
        <v>181</v>
      </c>
      <c r="TLJ124" s="481" t="s">
        <v>2082</v>
      </c>
      <c r="TLK124" s="481" t="s">
        <v>2083</v>
      </c>
      <c r="TLL124" s="480" t="s">
        <v>2084</v>
      </c>
      <c r="TLM124" s="482" t="s">
        <v>27</v>
      </c>
      <c r="TLN124" s="483">
        <v>28.15</v>
      </c>
      <c r="TLO124" s="484">
        <v>486.86</v>
      </c>
      <c r="TLP124" s="485">
        <v>456.41</v>
      </c>
      <c r="TLQ124" s="480" t="s">
        <v>181</v>
      </c>
      <c r="TLR124" s="481" t="s">
        <v>2082</v>
      </c>
      <c r="TLS124" s="481" t="s">
        <v>2083</v>
      </c>
      <c r="TLT124" s="480" t="s">
        <v>2084</v>
      </c>
      <c r="TLU124" s="482" t="s">
        <v>27</v>
      </c>
      <c r="TLV124" s="483">
        <v>28.15</v>
      </c>
      <c r="TLW124" s="484">
        <v>486.86</v>
      </c>
      <c r="TLX124" s="485">
        <v>456.41</v>
      </c>
      <c r="TLY124" s="480" t="s">
        <v>181</v>
      </c>
      <c r="TLZ124" s="481" t="s">
        <v>2082</v>
      </c>
      <c r="TMA124" s="481" t="s">
        <v>2083</v>
      </c>
      <c r="TMB124" s="480" t="s">
        <v>2084</v>
      </c>
      <c r="TMC124" s="482" t="s">
        <v>27</v>
      </c>
      <c r="TMD124" s="483">
        <v>28.15</v>
      </c>
      <c r="TME124" s="484">
        <v>486.86</v>
      </c>
      <c r="TMF124" s="485">
        <v>456.41</v>
      </c>
      <c r="TMG124" s="480" t="s">
        <v>181</v>
      </c>
      <c r="TMH124" s="481" t="s">
        <v>2082</v>
      </c>
      <c r="TMI124" s="481" t="s">
        <v>2083</v>
      </c>
      <c r="TMJ124" s="480" t="s">
        <v>2084</v>
      </c>
      <c r="TMK124" s="482" t="s">
        <v>27</v>
      </c>
      <c r="TML124" s="483">
        <v>28.15</v>
      </c>
      <c r="TMM124" s="484">
        <v>486.86</v>
      </c>
      <c r="TMN124" s="485">
        <v>456.41</v>
      </c>
      <c r="TMO124" s="480" t="s">
        <v>181</v>
      </c>
      <c r="TMP124" s="481" t="s">
        <v>2082</v>
      </c>
      <c r="TMQ124" s="481" t="s">
        <v>2083</v>
      </c>
      <c r="TMR124" s="480" t="s">
        <v>2084</v>
      </c>
      <c r="TMS124" s="482" t="s">
        <v>27</v>
      </c>
      <c r="TMT124" s="483">
        <v>28.15</v>
      </c>
      <c r="TMU124" s="484">
        <v>486.86</v>
      </c>
      <c r="TMV124" s="485">
        <v>456.41</v>
      </c>
      <c r="TMW124" s="480" t="s">
        <v>181</v>
      </c>
      <c r="TMX124" s="481" t="s">
        <v>2082</v>
      </c>
      <c r="TMY124" s="481" t="s">
        <v>2083</v>
      </c>
      <c r="TMZ124" s="480" t="s">
        <v>2084</v>
      </c>
      <c r="TNA124" s="482" t="s">
        <v>27</v>
      </c>
      <c r="TNB124" s="483">
        <v>28.15</v>
      </c>
      <c r="TNC124" s="484">
        <v>486.86</v>
      </c>
      <c r="TND124" s="485">
        <v>456.41</v>
      </c>
      <c r="TNE124" s="480" t="s">
        <v>181</v>
      </c>
      <c r="TNF124" s="481" t="s">
        <v>2082</v>
      </c>
      <c r="TNG124" s="481" t="s">
        <v>2083</v>
      </c>
      <c r="TNH124" s="480" t="s">
        <v>2084</v>
      </c>
      <c r="TNI124" s="482" t="s">
        <v>27</v>
      </c>
      <c r="TNJ124" s="483">
        <v>28.15</v>
      </c>
      <c r="TNK124" s="484">
        <v>486.86</v>
      </c>
      <c r="TNL124" s="485">
        <v>456.41</v>
      </c>
      <c r="TNM124" s="480" t="s">
        <v>181</v>
      </c>
      <c r="TNN124" s="481" t="s">
        <v>2082</v>
      </c>
      <c r="TNO124" s="481" t="s">
        <v>2083</v>
      </c>
      <c r="TNP124" s="480" t="s">
        <v>2084</v>
      </c>
      <c r="TNQ124" s="482" t="s">
        <v>27</v>
      </c>
      <c r="TNR124" s="483">
        <v>28.15</v>
      </c>
      <c r="TNS124" s="484">
        <v>486.86</v>
      </c>
      <c r="TNT124" s="485">
        <v>456.41</v>
      </c>
      <c r="TNU124" s="480" t="s">
        <v>181</v>
      </c>
      <c r="TNV124" s="481" t="s">
        <v>2082</v>
      </c>
      <c r="TNW124" s="481" t="s">
        <v>2083</v>
      </c>
      <c r="TNX124" s="480" t="s">
        <v>2084</v>
      </c>
      <c r="TNY124" s="482" t="s">
        <v>27</v>
      </c>
      <c r="TNZ124" s="483">
        <v>28.15</v>
      </c>
      <c r="TOA124" s="484">
        <v>486.86</v>
      </c>
      <c r="TOB124" s="485">
        <v>456.41</v>
      </c>
      <c r="TOC124" s="480" t="s">
        <v>181</v>
      </c>
      <c r="TOD124" s="481" t="s">
        <v>2082</v>
      </c>
      <c r="TOE124" s="481" t="s">
        <v>2083</v>
      </c>
      <c r="TOF124" s="480" t="s">
        <v>2084</v>
      </c>
      <c r="TOG124" s="482" t="s">
        <v>27</v>
      </c>
      <c r="TOH124" s="483">
        <v>28.15</v>
      </c>
      <c r="TOI124" s="484">
        <v>486.86</v>
      </c>
      <c r="TOJ124" s="485">
        <v>456.41</v>
      </c>
      <c r="TOK124" s="480" t="s">
        <v>181</v>
      </c>
      <c r="TOL124" s="481" t="s">
        <v>2082</v>
      </c>
      <c r="TOM124" s="481" t="s">
        <v>2083</v>
      </c>
      <c r="TON124" s="480" t="s">
        <v>2084</v>
      </c>
      <c r="TOO124" s="482" t="s">
        <v>27</v>
      </c>
      <c r="TOP124" s="483">
        <v>28.15</v>
      </c>
      <c r="TOQ124" s="484">
        <v>486.86</v>
      </c>
      <c r="TOR124" s="485">
        <v>456.41</v>
      </c>
      <c r="TOS124" s="480" t="s">
        <v>181</v>
      </c>
      <c r="TOT124" s="481" t="s">
        <v>2082</v>
      </c>
      <c r="TOU124" s="481" t="s">
        <v>2083</v>
      </c>
      <c r="TOV124" s="480" t="s">
        <v>2084</v>
      </c>
      <c r="TOW124" s="482" t="s">
        <v>27</v>
      </c>
      <c r="TOX124" s="483">
        <v>28.15</v>
      </c>
      <c r="TOY124" s="484">
        <v>486.86</v>
      </c>
      <c r="TOZ124" s="485">
        <v>456.41</v>
      </c>
      <c r="TPA124" s="480" t="s">
        <v>181</v>
      </c>
      <c r="TPB124" s="481" t="s">
        <v>2082</v>
      </c>
      <c r="TPC124" s="481" t="s">
        <v>2083</v>
      </c>
      <c r="TPD124" s="480" t="s">
        <v>2084</v>
      </c>
      <c r="TPE124" s="482" t="s">
        <v>27</v>
      </c>
      <c r="TPF124" s="483">
        <v>28.15</v>
      </c>
      <c r="TPG124" s="484">
        <v>486.86</v>
      </c>
      <c r="TPH124" s="485">
        <v>456.41</v>
      </c>
      <c r="TPI124" s="480" t="s">
        <v>181</v>
      </c>
      <c r="TPJ124" s="481" t="s">
        <v>2082</v>
      </c>
      <c r="TPK124" s="481" t="s">
        <v>2083</v>
      </c>
      <c r="TPL124" s="480" t="s">
        <v>2084</v>
      </c>
      <c r="TPM124" s="482" t="s">
        <v>27</v>
      </c>
      <c r="TPN124" s="483">
        <v>28.15</v>
      </c>
      <c r="TPO124" s="484">
        <v>486.86</v>
      </c>
      <c r="TPP124" s="485">
        <v>456.41</v>
      </c>
      <c r="TPQ124" s="480" t="s">
        <v>181</v>
      </c>
      <c r="TPR124" s="481" t="s">
        <v>2082</v>
      </c>
      <c r="TPS124" s="481" t="s">
        <v>2083</v>
      </c>
      <c r="TPT124" s="480" t="s">
        <v>2084</v>
      </c>
      <c r="TPU124" s="482" t="s">
        <v>27</v>
      </c>
      <c r="TPV124" s="483">
        <v>28.15</v>
      </c>
      <c r="TPW124" s="484">
        <v>486.86</v>
      </c>
      <c r="TPX124" s="485">
        <v>456.41</v>
      </c>
      <c r="TPY124" s="480" t="s">
        <v>181</v>
      </c>
      <c r="TPZ124" s="481" t="s">
        <v>2082</v>
      </c>
      <c r="TQA124" s="481" t="s">
        <v>2083</v>
      </c>
      <c r="TQB124" s="480" t="s">
        <v>2084</v>
      </c>
      <c r="TQC124" s="482" t="s">
        <v>27</v>
      </c>
      <c r="TQD124" s="483">
        <v>28.15</v>
      </c>
      <c r="TQE124" s="484">
        <v>486.86</v>
      </c>
      <c r="TQF124" s="485">
        <v>456.41</v>
      </c>
      <c r="TQG124" s="480" t="s">
        <v>181</v>
      </c>
      <c r="TQH124" s="481" t="s">
        <v>2082</v>
      </c>
      <c r="TQI124" s="481" t="s">
        <v>2083</v>
      </c>
      <c r="TQJ124" s="480" t="s">
        <v>2084</v>
      </c>
      <c r="TQK124" s="482" t="s">
        <v>27</v>
      </c>
      <c r="TQL124" s="483">
        <v>28.15</v>
      </c>
      <c r="TQM124" s="484">
        <v>486.86</v>
      </c>
      <c r="TQN124" s="485">
        <v>456.41</v>
      </c>
      <c r="TQO124" s="480" t="s">
        <v>181</v>
      </c>
      <c r="TQP124" s="481" t="s">
        <v>2082</v>
      </c>
      <c r="TQQ124" s="481" t="s">
        <v>2083</v>
      </c>
      <c r="TQR124" s="480" t="s">
        <v>2084</v>
      </c>
      <c r="TQS124" s="482" t="s">
        <v>27</v>
      </c>
      <c r="TQT124" s="483">
        <v>28.15</v>
      </c>
      <c r="TQU124" s="484">
        <v>486.86</v>
      </c>
      <c r="TQV124" s="485">
        <v>456.41</v>
      </c>
      <c r="TQW124" s="480" t="s">
        <v>181</v>
      </c>
      <c r="TQX124" s="481" t="s">
        <v>2082</v>
      </c>
      <c r="TQY124" s="481" t="s">
        <v>2083</v>
      </c>
      <c r="TQZ124" s="480" t="s">
        <v>2084</v>
      </c>
      <c r="TRA124" s="482" t="s">
        <v>27</v>
      </c>
      <c r="TRB124" s="483">
        <v>28.15</v>
      </c>
      <c r="TRC124" s="484">
        <v>486.86</v>
      </c>
      <c r="TRD124" s="485">
        <v>456.41</v>
      </c>
      <c r="TRE124" s="480" t="s">
        <v>181</v>
      </c>
      <c r="TRF124" s="481" t="s">
        <v>2082</v>
      </c>
      <c r="TRG124" s="481" t="s">
        <v>2083</v>
      </c>
      <c r="TRH124" s="480" t="s">
        <v>2084</v>
      </c>
      <c r="TRI124" s="482" t="s">
        <v>27</v>
      </c>
      <c r="TRJ124" s="483">
        <v>28.15</v>
      </c>
      <c r="TRK124" s="484">
        <v>486.86</v>
      </c>
      <c r="TRL124" s="485">
        <v>456.41</v>
      </c>
      <c r="TRM124" s="480" t="s">
        <v>181</v>
      </c>
      <c r="TRN124" s="481" t="s">
        <v>2082</v>
      </c>
      <c r="TRO124" s="481" t="s">
        <v>2083</v>
      </c>
      <c r="TRP124" s="480" t="s">
        <v>2084</v>
      </c>
      <c r="TRQ124" s="482" t="s">
        <v>27</v>
      </c>
      <c r="TRR124" s="483">
        <v>28.15</v>
      </c>
      <c r="TRS124" s="484">
        <v>486.86</v>
      </c>
      <c r="TRT124" s="485">
        <v>456.41</v>
      </c>
      <c r="TRU124" s="480" t="s">
        <v>181</v>
      </c>
      <c r="TRV124" s="481" t="s">
        <v>2082</v>
      </c>
      <c r="TRW124" s="481" t="s">
        <v>2083</v>
      </c>
      <c r="TRX124" s="480" t="s">
        <v>2084</v>
      </c>
      <c r="TRY124" s="482" t="s">
        <v>27</v>
      </c>
      <c r="TRZ124" s="483">
        <v>28.15</v>
      </c>
      <c r="TSA124" s="484">
        <v>486.86</v>
      </c>
      <c r="TSB124" s="485">
        <v>456.41</v>
      </c>
      <c r="TSC124" s="480" t="s">
        <v>181</v>
      </c>
      <c r="TSD124" s="481" t="s">
        <v>2082</v>
      </c>
      <c r="TSE124" s="481" t="s">
        <v>2083</v>
      </c>
      <c r="TSF124" s="480" t="s">
        <v>2084</v>
      </c>
      <c r="TSG124" s="482" t="s">
        <v>27</v>
      </c>
      <c r="TSH124" s="483">
        <v>28.15</v>
      </c>
      <c r="TSI124" s="484">
        <v>486.86</v>
      </c>
      <c r="TSJ124" s="485">
        <v>456.41</v>
      </c>
      <c r="TSK124" s="480" t="s">
        <v>181</v>
      </c>
      <c r="TSL124" s="481" t="s">
        <v>2082</v>
      </c>
      <c r="TSM124" s="481" t="s">
        <v>2083</v>
      </c>
      <c r="TSN124" s="480" t="s">
        <v>2084</v>
      </c>
      <c r="TSO124" s="482" t="s">
        <v>27</v>
      </c>
      <c r="TSP124" s="483">
        <v>28.15</v>
      </c>
      <c r="TSQ124" s="484">
        <v>486.86</v>
      </c>
      <c r="TSR124" s="485">
        <v>456.41</v>
      </c>
      <c r="TSS124" s="480" t="s">
        <v>181</v>
      </c>
      <c r="TST124" s="481" t="s">
        <v>2082</v>
      </c>
      <c r="TSU124" s="481" t="s">
        <v>2083</v>
      </c>
      <c r="TSV124" s="480" t="s">
        <v>2084</v>
      </c>
      <c r="TSW124" s="482" t="s">
        <v>27</v>
      </c>
      <c r="TSX124" s="483">
        <v>28.15</v>
      </c>
      <c r="TSY124" s="484">
        <v>486.86</v>
      </c>
      <c r="TSZ124" s="485">
        <v>456.41</v>
      </c>
      <c r="TTA124" s="480" t="s">
        <v>181</v>
      </c>
      <c r="TTB124" s="481" t="s">
        <v>2082</v>
      </c>
      <c r="TTC124" s="481" t="s">
        <v>2083</v>
      </c>
      <c r="TTD124" s="480" t="s">
        <v>2084</v>
      </c>
      <c r="TTE124" s="482" t="s">
        <v>27</v>
      </c>
      <c r="TTF124" s="483">
        <v>28.15</v>
      </c>
      <c r="TTG124" s="484">
        <v>486.86</v>
      </c>
      <c r="TTH124" s="485">
        <v>456.41</v>
      </c>
      <c r="TTI124" s="480" t="s">
        <v>181</v>
      </c>
      <c r="TTJ124" s="481" t="s">
        <v>2082</v>
      </c>
      <c r="TTK124" s="481" t="s">
        <v>2083</v>
      </c>
      <c r="TTL124" s="480" t="s">
        <v>2084</v>
      </c>
      <c r="TTM124" s="482" t="s">
        <v>27</v>
      </c>
      <c r="TTN124" s="483">
        <v>28.15</v>
      </c>
      <c r="TTO124" s="484">
        <v>486.86</v>
      </c>
      <c r="TTP124" s="485">
        <v>456.41</v>
      </c>
      <c r="TTQ124" s="480" t="s">
        <v>181</v>
      </c>
      <c r="TTR124" s="481" t="s">
        <v>2082</v>
      </c>
      <c r="TTS124" s="481" t="s">
        <v>2083</v>
      </c>
      <c r="TTT124" s="480" t="s">
        <v>2084</v>
      </c>
      <c r="TTU124" s="482" t="s">
        <v>27</v>
      </c>
      <c r="TTV124" s="483">
        <v>28.15</v>
      </c>
      <c r="TTW124" s="484">
        <v>486.86</v>
      </c>
      <c r="TTX124" s="485">
        <v>456.41</v>
      </c>
      <c r="TTY124" s="480" t="s">
        <v>181</v>
      </c>
      <c r="TTZ124" s="481" t="s">
        <v>2082</v>
      </c>
      <c r="TUA124" s="481" t="s">
        <v>2083</v>
      </c>
      <c r="TUB124" s="480" t="s">
        <v>2084</v>
      </c>
      <c r="TUC124" s="482" t="s">
        <v>27</v>
      </c>
      <c r="TUD124" s="483">
        <v>28.15</v>
      </c>
      <c r="TUE124" s="484">
        <v>486.86</v>
      </c>
      <c r="TUF124" s="485">
        <v>456.41</v>
      </c>
      <c r="TUG124" s="480" t="s">
        <v>181</v>
      </c>
      <c r="TUH124" s="481" t="s">
        <v>2082</v>
      </c>
      <c r="TUI124" s="481" t="s">
        <v>2083</v>
      </c>
      <c r="TUJ124" s="480" t="s">
        <v>2084</v>
      </c>
      <c r="TUK124" s="482" t="s">
        <v>27</v>
      </c>
      <c r="TUL124" s="483">
        <v>28.15</v>
      </c>
      <c r="TUM124" s="484">
        <v>486.86</v>
      </c>
      <c r="TUN124" s="485">
        <v>456.41</v>
      </c>
      <c r="TUO124" s="480" t="s">
        <v>181</v>
      </c>
      <c r="TUP124" s="481" t="s">
        <v>2082</v>
      </c>
      <c r="TUQ124" s="481" t="s">
        <v>2083</v>
      </c>
      <c r="TUR124" s="480" t="s">
        <v>2084</v>
      </c>
      <c r="TUS124" s="482" t="s">
        <v>27</v>
      </c>
      <c r="TUT124" s="483">
        <v>28.15</v>
      </c>
      <c r="TUU124" s="484">
        <v>486.86</v>
      </c>
      <c r="TUV124" s="485">
        <v>456.41</v>
      </c>
      <c r="TUW124" s="480" t="s">
        <v>181</v>
      </c>
      <c r="TUX124" s="481" t="s">
        <v>2082</v>
      </c>
      <c r="TUY124" s="481" t="s">
        <v>2083</v>
      </c>
      <c r="TUZ124" s="480" t="s">
        <v>2084</v>
      </c>
      <c r="TVA124" s="482" t="s">
        <v>27</v>
      </c>
      <c r="TVB124" s="483">
        <v>28.15</v>
      </c>
      <c r="TVC124" s="484">
        <v>486.86</v>
      </c>
      <c r="TVD124" s="485">
        <v>456.41</v>
      </c>
      <c r="TVE124" s="480" t="s">
        <v>181</v>
      </c>
      <c r="TVF124" s="481" t="s">
        <v>2082</v>
      </c>
      <c r="TVG124" s="481" t="s">
        <v>2083</v>
      </c>
      <c r="TVH124" s="480" t="s">
        <v>2084</v>
      </c>
      <c r="TVI124" s="482" t="s">
        <v>27</v>
      </c>
      <c r="TVJ124" s="483">
        <v>28.15</v>
      </c>
      <c r="TVK124" s="484">
        <v>486.86</v>
      </c>
      <c r="TVL124" s="485">
        <v>456.41</v>
      </c>
      <c r="TVM124" s="480" t="s">
        <v>181</v>
      </c>
      <c r="TVN124" s="481" t="s">
        <v>2082</v>
      </c>
      <c r="TVO124" s="481" t="s">
        <v>2083</v>
      </c>
      <c r="TVP124" s="480" t="s">
        <v>2084</v>
      </c>
      <c r="TVQ124" s="482" t="s">
        <v>27</v>
      </c>
      <c r="TVR124" s="483">
        <v>28.15</v>
      </c>
      <c r="TVS124" s="484">
        <v>486.86</v>
      </c>
      <c r="TVT124" s="485">
        <v>456.41</v>
      </c>
      <c r="TVU124" s="480" t="s">
        <v>181</v>
      </c>
      <c r="TVV124" s="481" t="s">
        <v>2082</v>
      </c>
      <c r="TVW124" s="481" t="s">
        <v>2083</v>
      </c>
      <c r="TVX124" s="480" t="s">
        <v>2084</v>
      </c>
      <c r="TVY124" s="482" t="s">
        <v>27</v>
      </c>
      <c r="TVZ124" s="483">
        <v>28.15</v>
      </c>
      <c r="TWA124" s="484">
        <v>486.86</v>
      </c>
      <c r="TWB124" s="485">
        <v>456.41</v>
      </c>
      <c r="TWC124" s="480" t="s">
        <v>181</v>
      </c>
      <c r="TWD124" s="481" t="s">
        <v>2082</v>
      </c>
      <c r="TWE124" s="481" t="s">
        <v>2083</v>
      </c>
      <c r="TWF124" s="480" t="s">
        <v>2084</v>
      </c>
      <c r="TWG124" s="482" t="s">
        <v>27</v>
      </c>
      <c r="TWH124" s="483">
        <v>28.15</v>
      </c>
      <c r="TWI124" s="484">
        <v>486.86</v>
      </c>
      <c r="TWJ124" s="485">
        <v>456.41</v>
      </c>
      <c r="TWK124" s="480" t="s">
        <v>181</v>
      </c>
      <c r="TWL124" s="481" t="s">
        <v>2082</v>
      </c>
      <c r="TWM124" s="481" t="s">
        <v>2083</v>
      </c>
      <c r="TWN124" s="480" t="s">
        <v>2084</v>
      </c>
      <c r="TWO124" s="482" t="s">
        <v>27</v>
      </c>
      <c r="TWP124" s="483">
        <v>28.15</v>
      </c>
      <c r="TWQ124" s="484">
        <v>486.86</v>
      </c>
      <c r="TWR124" s="485">
        <v>456.41</v>
      </c>
      <c r="TWS124" s="480" t="s">
        <v>181</v>
      </c>
      <c r="TWT124" s="481" t="s">
        <v>2082</v>
      </c>
      <c r="TWU124" s="481" t="s">
        <v>2083</v>
      </c>
      <c r="TWV124" s="480" t="s">
        <v>2084</v>
      </c>
      <c r="TWW124" s="482" t="s">
        <v>27</v>
      </c>
      <c r="TWX124" s="483">
        <v>28.15</v>
      </c>
      <c r="TWY124" s="484">
        <v>486.86</v>
      </c>
      <c r="TWZ124" s="485">
        <v>456.41</v>
      </c>
      <c r="TXA124" s="480" t="s">
        <v>181</v>
      </c>
      <c r="TXB124" s="481" t="s">
        <v>2082</v>
      </c>
      <c r="TXC124" s="481" t="s">
        <v>2083</v>
      </c>
      <c r="TXD124" s="480" t="s">
        <v>2084</v>
      </c>
      <c r="TXE124" s="482" t="s">
        <v>27</v>
      </c>
      <c r="TXF124" s="483">
        <v>28.15</v>
      </c>
      <c r="TXG124" s="484">
        <v>486.86</v>
      </c>
      <c r="TXH124" s="485">
        <v>456.41</v>
      </c>
      <c r="TXI124" s="480" t="s">
        <v>181</v>
      </c>
      <c r="TXJ124" s="481" t="s">
        <v>2082</v>
      </c>
      <c r="TXK124" s="481" t="s">
        <v>2083</v>
      </c>
      <c r="TXL124" s="480" t="s">
        <v>2084</v>
      </c>
      <c r="TXM124" s="482" t="s">
        <v>27</v>
      </c>
      <c r="TXN124" s="483">
        <v>28.15</v>
      </c>
      <c r="TXO124" s="484">
        <v>486.86</v>
      </c>
      <c r="TXP124" s="485">
        <v>456.41</v>
      </c>
      <c r="TXQ124" s="480" t="s">
        <v>181</v>
      </c>
      <c r="TXR124" s="481" t="s">
        <v>2082</v>
      </c>
      <c r="TXS124" s="481" t="s">
        <v>2083</v>
      </c>
      <c r="TXT124" s="480" t="s">
        <v>2084</v>
      </c>
      <c r="TXU124" s="482" t="s">
        <v>27</v>
      </c>
      <c r="TXV124" s="483">
        <v>28.15</v>
      </c>
      <c r="TXW124" s="484">
        <v>486.86</v>
      </c>
      <c r="TXX124" s="485">
        <v>456.41</v>
      </c>
      <c r="TXY124" s="480" t="s">
        <v>181</v>
      </c>
      <c r="TXZ124" s="481" t="s">
        <v>2082</v>
      </c>
      <c r="TYA124" s="481" t="s">
        <v>2083</v>
      </c>
      <c r="TYB124" s="480" t="s">
        <v>2084</v>
      </c>
      <c r="TYC124" s="482" t="s">
        <v>27</v>
      </c>
      <c r="TYD124" s="483">
        <v>28.15</v>
      </c>
      <c r="TYE124" s="484">
        <v>486.86</v>
      </c>
      <c r="TYF124" s="485">
        <v>456.41</v>
      </c>
      <c r="TYG124" s="480" t="s">
        <v>181</v>
      </c>
      <c r="TYH124" s="481" t="s">
        <v>2082</v>
      </c>
      <c r="TYI124" s="481" t="s">
        <v>2083</v>
      </c>
      <c r="TYJ124" s="480" t="s">
        <v>2084</v>
      </c>
      <c r="TYK124" s="482" t="s">
        <v>27</v>
      </c>
      <c r="TYL124" s="483">
        <v>28.15</v>
      </c>
      <c r="TYM124" s="484">
        <v>486.86</v>
      </c>
      <c r="TYN124" s="485">
        <v>456.41</v>
      </c>
      <c r="TYO124" s="480" t="s">
        <v>181</v>
      </c>
      <c r="TYP124" s="481" t="s">
        <v>2082</v>
      </c>
      <c r="TYQ124" s="481" t="s">
        <v>2083</v>
      </c>
      <c r="TYR124" s="480" t="s">
        <v>2084</v>
      </c>
      <c r="TYS124" s="482" t="s">
        <v>27</v>
      </c>
      <c r="TYT124" s="483">
        <v>28.15</v>
      </c>
      <c r="TYU124" s="484">
        <v>486.86</v>
      </c>
      <c r="TYV124" s="485">
        <v>456.41</v>
      </c>
      <c r="TYW124" s="480" t="s">
        <v>181</v>
      </c>
      <c r="TYX124" s="481" t="s">
        <v>2082</v>
      </c>
      <c r="TYY124" s="481" t="s">
        <v>2083</v>
      </c>
      <c r="TYZ124" s="480" t="s">
        <v>2084</v>
      </c>
      <c r="TZA124" s="482" t="s">
        <v>27</v>
      </c>
      <c r="TZB124" s="483">
        <v>28.15</v>
      </c>
      <c r="TZC124" s="484">
        <v>486.86</v>
      </c>
      <c r="TZD124" s="485">
        <v>456.41</v>
      </c>
      <c r="TZE124" s="480" t="s">
        <v>181</v>
      </c>
      <c r="TZF124" s="481" t="s">
        <v>2082</v>
      </c>
      <c r="TZG124" s="481" t="s">
        <v>2083</v>
      </c>
      <c r="TZH124" s="480" t="s">
        <v>2084</v>
      </c>
      <c r="TZI124" s="482" t="s">
        <v>27</v>
      </c>
      <c r="TZJ124" s="483">
        <v>28.15</v>
      </c>
      <c r="TZK124" s="484">
        <v>486.86</v>
      </c>
      <c r="TZL124" s="485">
        <v>456.41</v>
      </c>
      <c r="TZM124" s="480" t="s">
        <v>181</v>
      </c>
      <c r="TZN124" s="481" t="s">
        <v>2082</v>
      </c>
      <c r="TZO124" s="481" t="s">
        <v>2083</v>
      </c>
      <c r="TZP124" s="480" t="s">
        <v>2084</v>
      </c>
      <c r="TZQ124" s="482" t="s">
        <v>27</v>
      </c>
      <c r="TZR124" s="483">
        <v>28.15</v>
      </c>
      <c r="TZS124" s="484">
        <v>486.86</v>
      </c>
      <c r="TZT124" s="485">
        <v>456.41</v>
      </c>
      <c r="TZU124" s="480" t="s">
        <v>181</v>
      </c>
      <c r="TZV124" s="481" t="s">
        <v>2082</v>
      </c>
      <c r="TZW124" s="481" t="s">
        <v>2083</v>
      </c>
      <c r="TZX124" s="480" t="s">
        <v>2084</v>
      </c>
      <c r="TZY124" s="482" t="s">
        <v>27</v>
      </c>
      <c r="TZZ124" s="483">
        <v>28.15</v>
      </c>
      <c r="UAA124" s="484">
        <v>486.86</v>
      </c>
      <c r="UAB124" s="485">
        <v>456.41</v>
      </c>
      <c r="UAC124" s="480" t="s">
        <v>181</v>
      </c>
      <c r="UAD124" s="481" t="s">
        <v>2082</v>
      </c>
      <c r="UAE124" s="481" t="s">
        <v>2083</v>
      </c>
      <c r="UAF124" s="480" t="s">
        <v>2084</v>
      </c>
      <c r="UAG124" s="482" t="s">
        <v>27</v>
      </c>
      <c r="UAH124" s="483">
        <v>28.15</v>
      </c>
      <c r="UAI124" s="484">
        <v>486.86</v>
      </c>
      <c r="UAJ124" s="485">
        <v>456.41</v>
      </c>
      <c r="UAK124" s="480" t="s">
        <v>181</v>
      </c>
      <c r="UAL124" s="481" t="s">
        <v>2082</v>
      </c>
      <c r="UAM124" s="481" t="s">
        <v>2083</v>
      </c>
      <c r="UAN124" s="480" t="s">
        <v>2084</v>
      </c>
      <c r="UAO124" s="482" t="s">
        <v>27</v>
      </c>
      <c r="UAP124" s="483">
        <v>28.15</v>
      </c>
      <c r="UAQ124" s="484">
        <v>486.86</v>
      </c>
      <c r="UAR124" s="485">
        <v>456.41</v>
      </c>
      <c r="UAS124" s="480" t="s">
        <v>181</v>
      </c>
      <c r="UAT124" s="481" t="s">
        <v>2082</v>
      </c>
      <c r="UAU124" s="481" t="s">
        <v>2083</v>
      </c>
      <c r="UAV124" s="480" t="s">
        <v>2084</v>
      </c>
      <c r="UAW124" s="482" t="s">
        <v>27</v>
      </c>
      <c r="UAX124" s="483">
        <v>28.15</v>
      </c>
      <c r="UAY124" s="484">
        <v>486.86</v>
      </c>
      <c r="UAZ124" s="485">
        <v>456.41</v>
      </c>
      <c r="UBA124" s="480" t="s">
        <v>181</v>
      </c>
      <c r="UBB124" s="481" t="s">
        <v>2082</v>
      </c>
      <c r="UBC124" s="481" t="s">
        <v>2083</v>
      </c>
      <c r="UBD124" s="480" t="s">
        <v>2084</v>
      </c>
      <c r="UBE124" s="482" t="s">
        <v>27</v>
      </c>
      <c r="UBF124" s="483">
        <v>28.15</v>
      </c>
      <c r="UBG124" s="484">
        <v>486.86</v>
      </c>
      <c r="UBH124" s="485">
        <v>456.41</v>
      </c>
      <c r="UBI124" s="480" t="s">
        <v>181</v>
      </c>
      <c r="UBJ124" s="481" t="s">
        <v>2082</v>
      </c>
      <c r="UBK124" s="481" t="s">
        <v>2083</v>
      </c>
      <c r="UBL124" s="480" t="s">
        <v>2084</v>
      </c>
      <c r="UBM124" s="482" t="s">
        <v>27</v>
      </c>
      <c r="UBN124" s="483">
        <v>28.15</v>
      </c>
      <c r="UBO124" s="484">
        <v>486.86</v>
      </c>
      <c r="UBP124" s="485">
        <v>456.41</v>
      </c>
      <c r="UBQ124" s="480" t="s">
        <v>181</v>
      </c>
      <c r="UBR124" s="481" t="s">
        <v>2082</v>
      </c>
      <c r="UBS124" s="481" t="s">
        <v>2083</v>
      </c>
      <c r="UBT124" s="480" t="s">
        <v>2084</v>
      </c>
      <c r="UBU124" s="482" t="s">
        <v>27</v>
      </c>
      <c r="UBV124" s="483">
        <v>28.15</v>
      </c>
      <c r="UBW124" s="484">
        <v>486.86</v>
      </c>
      <c r="UBX124" s="485">
        <v>456.41</v>
      </c>
      <c r="UBY124" s="480" t="s">
        <v>181</v>
      </c>
      <c r="UBZ124" s="481" t="s">
        <v>2082</v>
      </c>
      <c r="UCA124" s="481" t="s">
        <v>2083</v>
      </c>
      <c r="UCB124" s="480" t="s">
        <v>2084</v>
      </c>
      <c r="UCC124" s="482" t="s">
        <v>27</v>
      </c>
      <c r="UCD124" s="483">
        <v>28.15</v>
      </c>
      <c r="UCE124" s="484">
        <v>486.86</v>
      </c>
      <c r="UCF124" s="485">
        <v>456.41</v>
      </c>
      <c r="UCG124" s="480" t="s">
        <v>181</v>
      </c>
      <c r="UCH124" s="481" t="s">
        <v>2082</v>
      </c>
      <c r="UCI124" s="481" t="s">
        <v>2083</v>
      </c>
      <c r="UCJ124" s="480" t="s">
        <v>2084</v>
      </c>
      <c r="UCK124" s="482" t="s">
        <v>27</v>
      </c>
      <c r="UCL124" s="483">
        <v>28.15</v>
      </c>
      <c r="UCM124" s="484">
        <v>486.86</v>
      </c>
      <c r="UCN124" s="485">
        <v>456.41</v>
      </c>
      <c r="UCO124" s="480" t="s">
        <v>181</v>
      </c>
      <c r="UCP124" s="481" t="s">
        <v>2082</v>
      </c>
      <c r="UCQ124" s="481" t="s">
        <v>2083</v>
      </c>
      <c r="UCR124" s="480" t="s">
        <v>2084</v>
      </c>
      <c r="UCS124" s="482" t="s">
        <v>27</v>
      </c>
      <c r="UCT124" s="483">
        <v>28.15</v>
      </c>
      <c r="UCU124" s="484">
        <v>486.86</v>
      </c>
      <c r="UCV124" s="485">
        <v>456.41</v>
      </c>
      <c r="UCW124" s="480" t="s">
        <v>181</v>
      </c>
      <c r="UCX124" s="481" t="s">
        <v>2082</v>
      </c>
      <c r="UCY124" s="481" t="s">
        <v>2083</v>
      </c>
      <c r="UCZ124" s="480" t="s">
        <v>2084</v>
      </c>
      <c r="UDA124" s="482" t="s">
        <v>27</v>
      </c>
      <c r="UDB124" s="483">
        <v>28.15</v>
      </c>
      <c r="UDC124" s="484">
        <v>486.86</v>
      </c>
      <c r="UDD124" s="485">
        <v>456.41</v>
      </c>
      <c r="UDE124" s="480" t="s">
        <v>181</v>
      </c>
      <c r="UDF124" s="481" t="s">
        <v>2082</v>
      </c>
      <c r="UDG124" s="481" t="s">
        <v>2083</v>
      </c>
      <c r="UDH124" s="480" t="s">
        <v>2084</v>
      </c>
      <c r="UDI124" s="482" t="s">
        <v>27</v>
      </c>
      <c r="UDJ124" s="483">
        <v>28.15</v>
      </c>
      <c r="UDK124" s="484">
        <v>486.86</v>
      </c>
      <c r="UDL124" s="485">
        <v>456.41</v>
      </c>
      <c r="UDM124" s="480" t="s">
        <v>181</v>
      </c>
      <c r="UDN124" s="481" t="s">
        <v>2082</v>
      </c>
      <c r="UDO124" s="481" t="s">
        <v>2083</v>
      </c>
      <c r="UDP124" s="480" t="s">
        <v>2084</v>
      </c>
      <c r="UDQ124" s="482" t="s">
        <v>27</v>
      </c>
      <c r="UDR124" s="483">
        <v>28.15</v>
      </c>
      <c r="UDS124" s="484">
        <v>486.86</v>
      </c>
      <c r="UDT124" s="485">
        <v>456.41</v>
      </c>
      <c r="UDU124" s="480" t="s">
        <v>181</v>
      </c>
      <c r="UDV124" s="481" t="s">
        <v>2082</v>
      </c>
      <c r="UDW124" s="481" t="s">
        <v>2083</v>
      </c>
      <c r="UDX124" s="480" t="s">
        <v>2084</v>
      </c>
      <c r="UDY124" s="482" t="s">
        <v>27</v>
      </c>
      <c r="UDZ124" s="483">
        <v>28.15</v>
      </c>
      <c r="UEA124" s="484">
        <v>486.86</v>
      </c>
      <c r="UEB124" s="485">
        <v>456.41</v>
      </c>
      <c r="UEC124" s="480" t="s">
        <v>181</v>
      </c>
      <c r="UED124" s="481" t="s">
        <v>2082</v>
      </c>
      <c r="UEE124" s="481" t="s">
        <v>2083</v>
      </c>
      <c r="UEF124" s="480" t="s">
        <v>2084</v>
      </c>
      <c r="UEG124" s="482" t="s">
        <v>27</v>
      </c>
      <c r="UEH124" s="483">
        <v>28.15</v>
      </c>
      <c r="UEI124" s="484">
        <v>486.86</v>
      </c>
      <c r="UEJ124" s="485">
        <v>456.41</v>
      </c>
      <c r="UEK124" s="480" t="s">
        <v>181</v>
      </c>
      <c r="UEL124" s="481" t="s">
        <v>2082</v>
      </c>
      <c r="UEM124" s="481" t="s">
        <v>2083</v>
      </c>
      <c r="UEN124" s="480" t="s">
        <v>2084</v>
      </c>
      <c r="UEO124" s="482" t="s">
        <v>27</v>
      </c>
      <c r="UEP124" s="483">
        <v>28.15</v>
      </c>
      <c r="UEQ124" s="484">
        <v>486.86</v>
      </c>
      <c r="UER124" s="485">
        <v>456.41</v>
      </c>
      <c r="UES124" s="480" t="s">
        <v>181</v>
      </c>
      <c r="UET124" s="481" t="s">
        <v>2082</v>
      </c>
      <c r="UEU124" s="481" t="s">
        <v>2083</v>
      </c>
      <c r="UEV124" s="480" t="s">
        <v>2084</v>
      </c>
      <c r="UEW124" s="482" t="s">
        <v>27</v>
      </c>
      <c r="UEX124" s="483">
        <v>28.15</v>
      </c>
      <c r="UEY124" s="484">
        <v>486.86</v>
      </c>
      <c r="UEZ124" s="485">
        <v>456.41</v>
      </c>
      <c r="UFA124" s="480" t="s">
        <v>181</v>
      </c>
      <c r="UFB124" s="481" t="s">
        <v>2082</v>
      </c>
      <c r="UFC124" s="481" t="s">
        <v>2083</v>
      </c>
      <c r="UFD124" s="480" t="s">
        <v>2084</v>
      </c>
      <c r="UFE124" s="482" t="s">
        <v>27</v>
      </c>
      <c r="UFF124" s="483">
        <v>28.15</v>
      </c>
      <c r="UFG124" s="484">
        <v>486.86</v>
      </c>
      <c r="UFH124" s="485">
        <v>456.41</v>
      </c>
      <c r="UFI124" s="480" t="s">
        <v>181</v>
      </c>
      <c r="UFJ124" s="481" t="s">
        <v>2082</v>
      </c>
      <c r="UFK124" s="481" t="s">
        <v>2083</v>
      </c>
      <c r="UFL124" s="480" t="s">
        <v>2084</v>
      </c>
      <c r="UFM124" s="482" t="s">
        <v>27</v>
      </c>
      <c r="UFN124" s="483">
        <v>28.15</v>
      </c>
      <c r="UFO124" s="484">
        <v>486.86</v>
      </c>
      <c r="UFP124" s="485">
        <v>456.41</v>
      </c>
      <c r="UFQ124" s="480" t="s">
        <v>181</v>
      </c>
      <c r="UFR124" s="481" t="s">
        <v>2082</v>
      </c>
      <c r="UFS124" s="481" t="s">
        <v>2083</v>
      </c>
      <c r="UFT124" s="480" t="s">
        <v>2084</v>
      </c>
      <c r="UFU124" s="482" t="s">
        <v>27</v>
      </c>
      <c r="UFV124" s="483">
        <v>28.15</v>
      </c>
      <c r="UFW124" s="484">
        <v>486.86</v>
      </c>
      <c r="UFX124" s="485">
        <v>456.41</v>
      </c>
      <c r="UFY124" s="480" t="s">
        <v>181</v>
      </c>
      <c r="UFZ124" s="481" t="s">
        <v>2082</v>
      </c>
      <c r="UGA124" s="481" t="s">
        <v>2083</v>
      </c>
      <c r="UGB124" s="480" t="s">
        <v>2084</v>
      </c>
      <c r="UGC124" s="482" t="s">
        <v>27</v>
      </c>
      <c r="UGD124" s="483">
        <v>28.15</v>
      </c>
      <c r="UGE124" s="484">
        <v>486.86</v>
      </c>
      <c r="UGF124" s="485">
        <v>456.41</v>
      </c>
      <c r="UGG124" s="480" t="s">
        <v>181</v>
      </c>
      <c r="UGH124" s="481" t="s">
        <v>2082</v>
      </c>
      <c r="UGI124" s="481" t="s">
        <v>2083</v>
      </c>
      <c r="UGJ124" s="480" t="s">
        <v>2084</v>
      </c>
      <c r="UGK124" s="482" t="s">
        <v>27</v>
      </c>
      <c r="UGL124" s="483">
        <v>28.15</v>
      </c>
      <c r="UGM124" s="484">
        <v>486.86</v>
      </c>
      <c r="UGN124" s="485">
        <v>456.41</v>
      </c>
      <c r="UGO124" s="480" t="s">
        <v>181</v>
      </c>
      <c r="UGP124" s="481" t="s">
        <v>2082</v>
      </c>
      <c r="UGQ124" s="481" t="s">
        <v>2083</v>
      </c>
      <c r="UGR124" s="480" t="s">
        <v>2084</v>
      </c>
      <c r="UGS124" s="482" t="s">
        <v>27</v>
      </c>
      <c r="UGT124" s="483">
        <v>28.15</v>
      </c>
      <c r="UGU124" s="484">
        <v>486.86</v>
      </c>
      <c r="UGV124" s="485">
        <v>456.41</v>
      </c>
      <c r="UGW124" s="480" t="s">
        <v>181</v>
      </c>
      <c r="UGX124" s="481" t="s">
        <v>2082</v>
      </c>
      <c r="UGY124" s="481" t="s">
        <v>2083</v>
      </c>
      <c r="UGZ124" s="480" t="s">
        <v>2084</v>
      </c>
      <c r="UHA124" s="482" t="s">
        <v>27</v>
      </c>
      <c r="UHB124" s="483">
        <v>28.15</v>
      </c>
      <c r="UHC124" s="484">
        <v>486.86</v>
      </c>
      <c r="UHD124" s="485">
        <v>456.41</v>
      </c>
      <c r="UHE124" s="480" t="s">
        <v>181</v>
      </c>
      <c r="UHF124" s="481" t="s">
        <v>2082</v>
      </c>
      <c r="UHG124" s="481" t="s">
        <v>2083</v>
      </c>
      <c r="UHH124" s="480" t="s">
        <v>2084</v>
      </c>
      <c r="UHI124" s="482" t="s">
        <v>27</v>
      </c>
      <c r="UHJ124" s="483">
        <v>28.15</v>
      </c>
      <c r="UHK124" s="484">
        <v>486.86</v>
      </c>
      <c r="UHL124" s="485">
        <v>456.41</v>
      </c>
      <c r="UHM124" s="480" t="s">
        <v>181</v>
      </c>
      <c r="UHN124" s="481" t="s">
        <v>2082</v>
      </c>
      <c r="UHO124" s="481" t="s">
        <v>2083</v>
      </c>
      <c r="UHP124" s="480" t="s">
        <v>2084</v>
      </c>
      <c r="UHQ124" s="482" t="s">
        <v>27</v>
      </c>
      <c r="UHR124" s="483">
        <v>28.15</v>
      </c>
      <c r="UHS124" s="484">
        <v>486.86</v>
      </c>
      <c r="UHT124" s="485">
        <v>456.41</v>
      </c>
      <c r="UHU124" s="480" t="s">
        <v>181</v>
      </c>
      <c r="UHV124" s="481" t="s">
        <v>2082</v>
      </c>
      <c r="UHW124" s="481" t="s">
        <v>2083</v>
      </c>
      <c r="UHX124" s="480" t="s">
        <v>2084</v>
      </c>
      <c r="UHY124" s="482" t="s">
        <v>27</v>
      </c>
      <c r="UHZ124" s="483">
        <v>28.15</v>
      </c>
      <c r="UIA124" s="484">
        <v>486.86</v>
      </c>
      <c r="UIB124" s="485">
        <v>456.41</v>
      </c>
      <c r="UIC124" s="480" t="s">
        <v>181</v>
      </c>
      <c r="UID124" s="481" t="s">
        <v>2082</v>
      </c>
      <c r="UIE124" s="481" t="s">
        <v>2083</v>
      </c>
      <c r="UIF124" s="480" t="s">
        <v>2084</v>
      </c>
      <c r="UIG124" s="482" t="s">
        <v>27</v>
      </c>
      <c r="UIH124" s="483">
        <v>28.15</v>
      </c>
      <c r="UII124" s="484">
        <v>486.86</v>
      </c>
      <c r="UIJ124" s="485">
        <v>456.41</v>
      </c>
      <c r="UIK124" s="480" t="s">
        <v>181</v>
      </c>
      <c r="UIL124" s="481" t="s">
        <v>2082</v>
      </c>
      <c r="UIM124" s="481" t="s">
        <v>2083</v>
      </c>
      <c r="UIN124" s="480" t="s">
        <v>2084</v>
      </c>
      <c r="UIO124" s="482" t="s">
        <v>27</v>
      </c>
      <c r="UIP124" s="483">
        <v>28.15</v>
      </c>
      <c r="UIQ124" s="484">
        <v>486.86</v>
      </c>
      <c r="UIR124" s="485">
        <v>456.41</v>
      </c>
      <c r="UIS124" s="480" t="s">
        <v>181</v>
      </c>
      <c r="UIT124" s="481" t="s">
        <v>2082</v>
      </c>
      <c r="UIU124" s="481" t="s">
        <v>2083</v>
      </c>
      <c r="UIV124" s="480" t="s">
        <v>2084</v>
      </c>
      <c r="UIW124" s="482" t="s">
        <v>27</v>
      </c>
      <c r="UIX124" s="483">
        <v>28.15</v>
      </c>
      <c r="UIY124" s="484">
        <v>486.86</v>
      </c>
      <c r="UIZ124" s="485">
        <v>456.41</v>
      </c>
      <c r="UJA124" s="480" t="s">
        <v>181</v>
      </c>
      <c r="UJB124" s="481" t="s">
        <v>2082</v>
      </c>
      <c r="UJC124" s="481" t="s">
        <v>2083</v>
      </c>
      <c r="UJD124" s="480" t="s">
        <v>2084</v>
      </c>
      <c r="UJE124" s="482" t="s">
        <v>27</v>
      </c>
      <c r="UJF124" s="483">
        <v>28.15</v>
      </c>
      <c r="UJG124" s="484">
        <v>486.86</v>
      </c>
      <c r="UJH124" s="485">
        <v>456.41</v>
      </c>
      <c r="UJI124" s="480" t="s">
        <v>181</v>
      </c>
      <c r="UJJ124" s="481" t="s">
        <v>2082</v>
      </c>
      <c r="UJK124" s="481" t="s">
        <v>2083</v>
      </c>
      <c r="UJL124" s="480" t="s">
        <v>2084</v>
      </c>
      <c r="UJM124" s="482" t="s">
        <v>27</v>
      </c>
      <c r="UJN124" s="483">
        <v>28.15</v>
      </c>
      <c r="UJO124" s="484">
        <v>486.86</v>
      </c>
      <c r="UJP124" s="485">
        <v>456.41</v>
      </c>
      <c r="UJQ124" s="480" t="s">
        <v>181</v>
      </c>
      <c r="UJR124" s="481" t="s">
        <v>2082</v>
      </c>
      <c r="UJS124" s="481" t="s">
        <v>2083</v>
      </c>
      <c r="UJT124" s="480" t="s">
        <v>2084</v>
      </c>
      <c r="UJU124" s="482" t="s">
        <v>27</v>
      </c>
      <c r="UJV124" s="483">
        <v>28.15</v>
      </c>
      <c r="UJW124" s="484">
        <v>486.86</v>
      </c>
      <c r="UJX124" s="485">
        <v>456.41</v>
      </c>
      <c r="UJY124" s="480" t="s">
        <v>181</v>
      </c>
      <c r="UJZ124" s="481" t="s">
        <v>2082</v>
      </c>
      <c r="UKA124" s="481" t="s">
        <v>2083</v>
      </c>
      <c r="UKB124" s="480" t="s">
        <v>2084</v>
      </c>
      <c r="UKC124" s="482" t="s">
        <v>27</v>
      </c>
      <c r="UKD124" s="483">
        <v>28.15</v>
      </c>
      <c r="UKE124" s="484">
        <v>486.86</v>
      </c>
      <c r="UKF124" s="485">
        <v>456.41</v>
      </c>
      <c r="UKG124" s="480" t="s">
        <v>181</v>
      </c>
      <c r="UKH124" s="481" t="s">
        <v>2082</v>
      </c>
      <c r="UKI124" s="481" t="s">
        <v>2083</v>
      </c>
      <c r="UKJ124" s="480" t="s">
        <v>2084</v>
      </c>
      <c r="UKK124" s="482" t="s">
        <v>27</v>
      </c>
      <c r="UKL124" s="483">
        <v>28.15</v>
      </c>
      <c r="UKM124" s="484">
        <v>486.86</v>
      </c>
      <c r="UKN124" s="485">
        <v>456.41</v>
      </c>
      <c r="UKO124" s="480" t="s">
        <v>181</v>
      </c>
      <c r="UKP124" s="481" t="s">
        <v>2082</v>
      </c>
      <c r="UKQ124" s="481" t="s">
        <v>2083</v>
      </c>
      <c r="UKR124" s="480" t="s">
        <v>2084</v>
      </c>
      <c r="UKS124" s="482" t="s">
        <v>27</v>
      </c>
      <c r="UKT124" s="483">
        <v>28.15</v>
      </c>
      <c r="UKU124" s="484">
        <v>486.86</v>
      </c>
      <c r="UKV124" s="485">
        <v>456.41</v>
      </c>
      <c r="UKW124" s="480" t="s">
        <v>181</v>
      </c>
      <c r="UKX124" s="481" t="s">
        <v>2082</v>
      </c>
      <c r="UKY124" s="481" t="s">
        <v>2083</v>
      </c>
      <c r="UKZ124" s="480" t="s">
        <v>2084</v>
      </c>
      <c r="ULA124" s="482" t="s">
        <v>27</v>
      </c>
      <c r="ULB124" s="483">
        <v>28.15</v>
      </c>
      <c r="ULC124" s="484">
        <v>486.86</v>
      </c>
      <c r="ULD124" s="485">
        <v>456.41</v>
      </c>
      <c r="ULE124" s="480" t="s">
        <v>181</v>
      </c>
      <c r="ULF124" s="481" t="s">
        <v>2082</v>
      </c>
      <c r="ULG124" s="481" t="s">
        <v>2083</v>
      </c>
      <c r="ULH124" s="480" t="s">
        <v>2084</v>
      </c>
      <c r="ULI124" s="482" t="s">
        <v>27</v>
      </c>
      <c r="ULJ124" s="483">
        <v>28.15</v>
      </c>
      <c r="ULK124" s="484">
        <v>486.86</v>
      </c>
      <c r="ULL124" s="485">
        <v>456.41</v>
      </c>
      <c r="ULM124" s="480" t="s">
        <v>181</v>
      </c>
      <c r="ULN124" s="481" t="s">
        <v>2082</v>
      </c>
      <c r="ULO124" s="481" t="s">
        <v>2083</v>
      </c>
      <c r="ULP124" s="480" t="s">
        <v>2084</v>
      </c>
      <c r="ULQ124" s="482" t="s">
        <v>27</v>
      </c>
      <c r="ULR124" s="483">
        <v>28.15</v>
      </c>
      <c r="ULS124" s="484">
        <v>486.86</v>
      </c>
      <c r="ULT124" s="485">
        <v>456.41</v>
      </c>
      <c r="ULU124" s="480" t="s">
        <v>181</v>
      </c>
      <c r="ULV124" s="481" t="s">
        <v>2082</v>
      </c>
      <c r="ULW124" s="481" t="s">
        <v>2083</v>
      </c>
      <c r="ULX124" s="480" t="s">
        <v>2084</v>
      </c>
      <c r="ULY124" s="482" t="s">
        <v>27</v>
      </c>
      <c r="ULZ124" s="483">
        <v>28.15</v>
      </c>
      <c r="UMA124" s="484">
        <v>486.86</v>
      </c>
      <c r="UMB124" s="485">
        <v>456.41</v>
      </c>
      <c r="UMC124" s="480" t="s">
        <v>181</v>
      </c>
      <c r="UMD124" s="481" t="s">
        <v>2082</v>
      </c>
      <c r="UME124" s="481" t="s">
        <v>2083</v>
      </c>
      <c r="UMF124" s="480" t="s">
        <v>2084</v>
      </c>
      <c r="UMG124" s="482" t="s">
        <v>27</v>
      </c>
      <c r="UMH124" s="483">
        <v>28.15</v>
      </c>
      <c r="UMI124" s="484">
        <v>486.86</v>
      </c>
      <c r="UMJ124" s="485">
        <v>456.41</v>
      </c>
      <c r="UMK124" s="480" t="s">
        <v>181</v>
      </c>
      <c r="UML124" s="481" t="s">
        <v>2082</v>
      </c>
      <c r="UMM124" s="481" t="s">
        <v>2083</v>
      </c>
      <c r="UMN124" s="480" t="s">
        <v>2084</v>
      </c>
      <c r="UMO124" s="482" t="s">
        <v>27</v>
      </c>
      <c r="UMP124" s="483">
        <v>28.15</v>
      </c>
      <c r="UMQ124" s="484">
        <v>486.86</v>
      </c>
      <c r="UMR124" s="485">
        <v>456.41</v>
      </c>
      <c r="UMS124" s="480" t="s">
        <v>181</v>
      </c>
      <c r="UMT124" s="481" t="s">
        <v>2082</v>
      </c>
      <c r="UMU124" s="481" t="s">
        <v>2083</v>
      </c>
      <c r="UMV124" s="480" t="s">
        <v>2084</v>
      </c>
      <c r="UMW124" s="482" t="s">
        <v>27</v>
      </c>
      <c r="UMX124" s="483">
        <v>28.15</v>
      </c>
      <c r="UMY124" s="484">
        <v>486.86</v>
      </c>
      <c r="UMZ124" s="485">
        <v>456.41</v>
      </c>
      <c r="UNA124" s="480" t="s">
        <v>181</v>
      </c>
      <c r="UNB124" s="481" t="s">
        <v>2082</v>
      </c>
      <c r="UNC124" s="481" t="s">
        <v>2083</v>
      </c>
      <c r="UND124" s="480" t="s">
        <v>2084</v>
      </c>
      <c r="UNE124" s="482" t="s">
        <v>27</v>
      </c>
      <c r="UNF124" s="483">
        <v>28.15</v>
      </c>
      <c r="UNG124" s="484">
        <v>486.86</v>
      </c>
      <c r="UNH124" s="485">
        <v>456.41</v>
      </c>
      <c r="UNI124" s="480" t="s">
        <v>181</v>
      </c>
      <c r="UNJ124" s="481" t="s">
        <v>2082</v>
      </c>
      <c r="UNK124" s="481" t="s">
        <v>2083</v>
      </c>
      <c r="UNL124" s="480" t="s">
        <v>2084</v>
      </c>
      <c r="UNM124" s="482" t="s">
        <v>27</v>
      </c>
      <c r="UNN124" s="483">
        <v>28.15</v>
      </c>
      <c r="UNO124" s="484">
        <v>486.86</v>
      </c>
      <c r="UNP124" s="485">
        <v>456.41</v>
      </c>
      <c r="UNQ124" s="480" t="s">
        <v>181</v>
      </c>
      <c r="UNR124" s="481" t="s">
        <v>2082</v>
      </c>
      <c r="UNS124" s="481" t="s">
        <v>2083</v>
      </c>
      <c r="UNT124" s="480" t="s">
        <v>2084</v>
      </c>
      <c r="UNU124" s="482" t="s">
        <v>27</v>
      </c>
      <c r="UNV124" s="483">
        <v>28.15</v>
      </c>
      <c r="UNW124" s="484">
        <v>486.86</v>
      </c>
      <c r="UNX124" s="485">
        <v>456.41</v>
      </c>
      <c r="UNY124" s="480" t="s">
        <v>181</v>
      </c>
      <c r="UNZ124" s="481" t="s">
        <v>2082</v>
      </c>
      <c r="UOA124" s="481" t="s">
        <v>2083</v>
      </c>
      <c r="UOB124" s="480" t="s">
        <v>2084</v>
      </c>
      <c r="UOC124" s="482" t="s">
        <v>27</v>
      </c>
      <c r="UOD124" s="483">
        <v>28.15</v>
      </c>
      <c r="UOE124" s="484">
        <v>486.86</v>
      </c>
      <c r="UOF124" s="485">
        <v>456.41</v>
      </c>
      <c r="UOG124" s="480" t="s">
        <v>181</v>
      </c>
      <c r="UOH124" s="481" t="s">
        <v>2082</v>
      </c>
      <c r="UOI124" s="481" t="s">
        <v>2083</v>
      </c>
      <c r="UOJ124" s="480" t="s">
        <v>2084</v>
      </c>
      <c r="UOK124" s="482" t="s">
        <v>27</v>
      </c>
      <c r="UOL124" s="483">
        <v>28.15</v>
      </c>
      <c r="UOM124" s="484">
        <v>486.86</v>
      </c>
      <c r="UON124" s="485">
        <v>456.41</v>
      </c>
      <c r="UOO124" s="480" t="s">
        <v>181</v>
      </c>
      <c r="UOP124" s="481" t="s">
        <v>2082</v>
      </c>
      <c r="UOQ124" s="481" t="s">
        <v>2083</v>
      </c>
      <c r="UOR124" s="480" t="s">
        <v>2084</v>
      </c>
      <c r="UOS124" s="482" t="s">
        <v>27</v>
      </c>
      <c r="UOT124" s="483">
        <v>28.15</v>
      </c>
      <c r="UOU124" s="484">
        <v>486.86</v>
      </c>
      <c r="UOV124" s="485">
        <v>456.41</v>
      </c>
      <c r="UOW124" s="480" t="s">
        <v>181</v>
      </c>
      <c r="UOX124" s="481" t="s">
        <v>2082</v>
      </c>
      <c r="UOY124" s="481" t="s">
        <v>2083</v>
      </c>
      <c r="UOZ124" s="480" t="s">
        <v>2084</v>
      </c>
      <c r="UPA124" s="482" t="s">
        <v>27</v>
      </c>
      <c r="UPB124" s="483">
        <v>28.15</v>
      </c>
      <c r="UPC124" s="484">
        <v>486.86</v>
      </c>
      <c r="UPD124" s="485">
        <v>456.41</v>
      </c>
      <c r="UPE124" s="480" t="s">
        <v>181</v>
      </c>
      <c r="UPF124" s="481" t="s">
        <v>2082</v>
      </c>
      <c r="UPG124" s="481" t="s">
        <v>2083</v>
      </c>
      <c r="UPH124" s="480" t="s">
        <v>2084</v>
      </c>
      <c r="UPI124" s="482" t="s">
        <v>27</v>
      </c>
      <c r="UPJ124" s="483">
        <v>28.15</v>
      </c>
      <c r="UPK124" s="484">
        <v>486.86</v>
      </c>
      <c r="UPL124" s="485">
        <v>456.41</v>
      </c>
      <c r="UPM124" s="480" t="s">
        <v>181</v>
      </c>
      <c r="UPN124" s="481" t="s">
        <v>2082</v>
      </c>
      <c r="UPO124" s="481" t="s">
        <v>2083</v>
      </c>
      <c r="UPP124" s="480" t="s">
        <v>2084</v>
      </c>
      <c r="UPQ124" s="482" t="s">
        <v>27</v>
      </c>
      <c r="UPR124" s="483">
        <v>28.15</v>
      </c>
      <c r="UPS124" s="484">
        <v>486.86</v>
      </c>
      <c r="UPT124" s="485">
        <v>456.41</v>
      </c>
      <c r="UPU124" s="480" t="s">
        <v>181</v>
      </c>
      <c r="UPV124" s="481" t="s">
        <v>2082</v>
      </c>
      <c r="UPW124" s="481" t="s">
        <v>2083</v>
      </c>
      <c r="UPX124" s="480" t="s">
        <v>2084</v>
      </c>
      <c r="UPY124" s="482" t="s">
        <v>27</v>
      </c>
      <c r="UPZ124" s="483">
        <v>28.15</v>
      </c>
      <c r="UQA124" s="484">
        <v>486.86</v>
      </c>
      <c r="UQB124" s="485">
        <v>456.41</v>
      </c>
      <c r="UQC124" s="480" t="s">
        <v>181</v>
      </c>
      <c r="UQD124" s="481" t="s">
        <v>2082</v>
      </c>
      <c r="UQE124" s="481" t="s">
        <v>2083</v>
      </c>
      <c r="UQF124" s="480" t="s">
        <v>2084</v>
      </c>
      <c r="UQG124" s="482" t="s">
        <v>27</v>
      </c>
      <c r="UQH124" s="483">
        <v>28.15</v>
      </c>
      <c r="UQI124" s="484">
        <v>486.86</v>
      </c>
      <c r="UQJ124" s="485">
        <v>456.41</v>
      </c>
      <c r="UQK124" s="480" t="s">
        <v>181</v>
      </c>
      <c r="UQL124" s="481" t="s">
        <v>2082</v>
      </c>
      <c r="UQM124" s="481" t="s">
        <v>2083</v>
      </c>
      <c r="UQN124" s="480" t="s">
        <v>2084</v>
      </c>
      <c r="UQO124" s="482" t="s">
        <v>27</v>
      </c>
      <c r="UQP124" s="483">
        <v>28.15</v>
      </c>
      <c r="UQQ124" s="484">
        <v>486.86</v>
      </c>
      <c r="UQR124" s="485">
        <v>456.41</v>
      </c>
      <c r="UQS124" s="480" t="s">
        <v>181</v>
      </c>
      <c r="UQT124" s="481" t="s">
        <v>2082</v>
      </c>
      <c r="UQU124" s="481" t="s">
        <v>2083</v>
      </c>
      <c r="UQV124" s="480" t="s">
        <v>2084</v>
      </c>
      <c r="UQW124" s="482" t="s">
        <v>27</v>
      </c>
      <c r="UQX124" s="483">
        <v>28.15</v>
      </c>
      <c r="UQY124" s="484">
        <v>486.86</v>
      </c>
      <c r="UQZ124" s="485">
        <v>456.41</v>
      </c>
      <c r="URA124" s="480" t="s">
        <v>181</v>
      </c>
      <c r="URB124" s="481" t="s">
        <v>2082</v>
      </c>
      <c r="URC124" s="481" t="s">
        <v>2083</v>
      </c>
      <c r="URD124" s="480" t="s">
        <v>2084</v>
      </c>
      <c r="URE124" s="482" t="s">
        <v>27</v>
      </c>
      <c r="URF124" s="483">
        <v>28.15</v>
      </c>
      <c r="URG124" s="484">
        <v>486.86</v>
      </c>
      <c r="URH124" s="485">
        <v>456.41</v>
      </c>
      <c r="URI124" s="480" t="s">
        <v>181</v>
      </c>
      <c r="URJ124" s="481" t="s">
        <v>2082</v>
      </c>
      <c r="URK124" s="481" t="s">
        <v>2083</v>
      </c>
      <c r="URL124" s="480" t="s">
        <v>2084</v>
      </c>
      <c r="URM124" s="482" t="s">
        <v>27</v>
      </c>
      <c r="URN124" s="483">
        <v>28.15</v>
      </c>
      <c r="URO124" s="484">
        <v>486.86</v>
      </c>
      <c r="URP124" s="485">
        <v>456.41</v>
      </c>
      <c r="URQ124" s="480" t="s">
        <v>181</v>
      </c>
      <c r="URR124" s="481" t="s">
        <v>2082</v>
      </c>
      <c r="URS124" s="481" t="s">
        <v>2083</v>
      </c>
      <c r="URT124" s="480" t="s">
        <v>2084</v>
      </c>
      <c r="URU124" s="482" t="s">
        <v>27</v>
      </c>
      <c r="URV124" s="483">
        <v>28.15</v>
      </c>
      <c r="URW124" s="484">
        <v>486.86</v>
      </c>
      <c r="URX124" s="485">
        <v>456.41</v>
      </c>
      <c r="URY124" s="480" t="s">
        <v>181</v>
      </c>
      <c r="URZ124" s="481" t="s">
        <v>2082</v>
      </c>
      <c r="USA124" s="481" t="s">
        <v>2083</v>
      </c>
      <c r="USB124" s="480" t="s">
        <v>2084</v>
      </c>
      <c r="USC124" s="482" t="s">
        <v>27</v>
      </c>
      <c r="USD124" s="483">
        <v>28.15</v>
      </c>
      <c r="USE124" s="484">
        <v>486.86</v>
      </c>
      <c r="USF124" s="485">
        <v>456.41</v>
      </c>
      <c r="USG124" s="480" t="s">
        <v>181</v>
      </c>
      <c r="USH124" s="481" t="s">
        <v>2082</v>
      </c>
      <c r="USI124" s="481" t="s">
        <v>2083</v>
      </c>
      <c r="USJ124" s="480" t="s">
        <v>2084</v>
      </c>
      <c r="USK124" s="482" t="s">
        <v>27</v>
      </c>
      <c r="USL124" s="483">
        <v>28.15</v>
      </c>
      <c r="USM124" s="484">
        <v>486.86</v>
      </c>
      <c r="USN124" s="485">
        <v>456.41</v>
      </c>
      <c r="USO124" s="480" t="s">
        <v>181</v>
      </c>
      <c r="USP124" s="481" t="s">
        <v>2082</v>
      </c>
      <c r="USQ124" s="481" t="s">
        <v>2083</v>
      </c>
      <c r="USR124" s="480" t="s">
        <v>2084</v>
      </c>
      <c r="USS124" s="482" t="s">
        <v>27</v>
      </c>
      <c r="UST124" s="483">
        <v>28.15</v>
      </c>
      <c r="USU124" s="484">
        <v>486.86</v>
      </c>
      <c r="USV124" s="485">
        <v>456.41</v>
      </c>
      <c r="USW124" s="480" t="s">
        <v>181</v>
      </c>
      <c r="USX124" s="481" t="s">
        <v>2082</v>
      </c>
      <c r="USY124" s="481" t="s">
        <v>2083</v>
      </c>
      <c r="USZ124" s="480" t="s">
        <v>2084</v>
      </c>
      <c r="UTA124" s="482" t="s">
        <v>27</v>
      </c>
      <c r="UTB124" s="483">
        <v>28.15</v>
      </c>
      <c r="UTC124" s="484">
        <v>486.86</v>
      </c>
      <c r="UTD124" s="485">
        <v>456.41</v>
      </c>
      <c r="UTE124" s="480" t="s">
        <v>181</v>
      </c>
      <c r="UTF124" s="481" t="s">
        <v>2082</v>
      </c>
      <c r="UTG124" s="481" t="s">
        <v>2083</v>
      </c>
      <c r="UTH124" s="480" t="s">
        <v>2084</v>
      </c>
      <c r="UTI124" s="482" t="s">
        <v>27</v>
      </c>
      <c r="UTJ124" s="483">
        <v>28.15</v>
      </c>
      <c r="UTK124" s="484">
        <v>486.86</v>
      </c>
      <c r="UTL124" s="485">
        <v>456.41</v>
      </c>
      <c r="UTM124" s="480" t="s">
        <v>181</v>
      </c>
      <c r="UTN124" s="481" t="s">
        <v>2082</v>
      </c>
      <c r="UTO124" s="481" t="s">
        <v>2083</v>
      </c>
      <c r="UTP124" s="480" t="s">
        <v>2084</v>
      </c>
      <c r="UTQ124" s="482" t="s">
        <v>27</v>
      </c>
      <c r="UTR124" s="483">
        <v>28.15</v>
      </c>
      <c r="UTS124" s="484">
        <v>486.86</v>
      </c>
      <c r="UTT124" s="485">
        <v>456.41</v>
      </c>
      <c r="UTU124" s="480" t="s">
        <v>181</v>
      </c>
      <c r="UTV124" s="481" t="s">
        <v>2082</v>
      </c>
      <c r="UTW124" s="481" t="s">
        <v>2083</v>
      </c>
      <c r="UTX124" s="480" t="s">
        <v>2084</v>
      </c>
      <c r="UTY124" s="482" t="s">
        <v>27</v>
      </c>
      <c r="UTZ124" s="483">
        <v>28.15</v>
      </c>
      <c r="UUA124" s="484">
        <v>486.86</v>
      </c>
      <c r="UUB124" s="485">
        <v>456.41</v>
      </c>
      <c r="UUC124" s="480" t="s">
        <v>181</v>
      </c>
      <c r="UUD124" s="481" t="s">
        <v>2082</v>
      </c>
      <c r="UUE124" s="481" t="s">
        <v>2083</v>
      </c>
      <c r="UUF124" s="480" t="s">
        <v>2084</v>
      </c>
      <c r="UUG124" s="482" t="s">
        <v>27</v>
      </c>
      <c r="UUH124" s="483">
        <v>28.15</v>
      </c>
      <c r="UUI124" s="484">
        <v>486.86</v>
      </c>
      <c r="UUJ124" s="485">
        <v>456.41</v>
      </c>
      <c r="UUK124" s="480" t="s">
        <v>181</v>
      </c>
      <c r="UUL124" s="481" t="s">
        <v>2082</v>
      </c>
      <c r="UUM124" s="481" t="s">
        <v>2083</v>
      </c>
      <c r="UUN124" s="480" t="s">
        <v>2084</v>
      </c>
      <c r="UUO124" s="482" t="s">
        <v>27</v>
      </c>
      <c r="UUP124" s="483">
        <v>28.15</v>
      </c>
      <c r="UUQ124" s="484">
        <v>486.86</v>
      </c>
      <c r="UUR124" s="485">
        <v>456.41</v>
      </c>
      <c r="UUS124" s="480" t="s">
        <v>181</v>
      </c>
      <c r="UUT124" s="481" t="s">
        <v>2082</v>
      </c>
      <c r="UUU124" s="481" t="s">
        <v>2083</v>
      </c>
      <c r="UUV124" s="480" t="s">
        <v>2084</v>
      </c>
      <c r="UUW124" s="482" t="s">
        <v>27</v>
      </c>
      <c r="UUX124" s="483">
        <v>28.15</v>
      </c>
      <c r="UUY124" s="484">
        <v>486.86</v>
      </c>
      <c r="UUZ124" s="485">
        <v>456.41</v>
      </c>
      <c r="UVA124" s="480" t="s">
        <v>181</v>
      </c>
      <c r="UVB124" s="481" t="s">
        <v>2082</v>
      </c>
      <c r="UVC124" s="481" t="s">
        <v>2083</v>
      </c>
      <c r="UVD124" s="480" t="s">
        <v>2084</v>
      </c>
      <c r="UVE124" s="482" t="s">
        <v>27</v>
      </c>
      <c r="UVF124" s="483">
        <v>28.15</v>
      </c>
      <c r="UVG124" s="484">
        <v>486.86</v>
      </c>
      <c r="UVH124" s="485">
        <v>456.41</v>
      </c>
      <c r="UVI124" s="480" t="s">
        <v>181</v>
      </c>
      <c r="UVJ124" s="481" t="s">
        <v>2082</v>
      </c>
      <c r="UVK124" s="481" t="s">
        <v>2083</v>
      </c>
      <c r="UVL124" s="480" t="s">
        <v>2084</v>
      </c>
      <c r="UVM124" s="482" t="s">
        <v>27</v>
      </c>
      <c r="UVN124" s="483">
        <v>28.15</v>
      </c>
      <c r="UVO124" s="484">
        <v>486.86</v>
      </c>
      <c r="UVP124" s="485">
        <v>456.41</v>
      </c>
      <c r="UVQ124" s="480" t="s">
        <v>181</v>
      </c>
      <c r="UVR124" s="481" t="s">
        <v>2082</v>
      </c>
      <c r="UVS124" s="481" t="s">
        <v>2083</v>
      </c>
      <c r="UVT124" s="480" t="s">
        <v>2084</v>
      </c>
      <c r="UVU124" s="482" t="s">
        <v>27</v>
      </c>
      <c r="UVV124" s="483">
        <v>28.15</v>
      </c>
      <c r="UVW124" s="484">
        <v>486.86</v>
      </c>
      <c r="UVX124" s="485">
        <v>456.41</v>
      </c>
      <c r="UVY124" s="480" t="s">
        <v>181</v>
      </c>
      <c r="UVZ124" s="481" t="s">
        <v>2082</v>
      </c>
      <c r="UWA124" s="481" t="s">
        <v>2083</v>
      </c>
      <c r="UWB124" s="480" t="s">
        <v>2084</v>
      </c>
      <c r="UWC124" s="482" t="s">
        <v>27</v>
      </c>
      <c r="UWD124" s="483">
        <v>28.15</v>
      </c>
      <c r="UWE124" s="484">
        <v>486.86</v>
      </c>
      <c r="UWF124" s="485">
        <v>456.41</v>
      </c>
      <c r="UWG124" s="480" t="s">
        <v>181</v>
      </c>
      <c r="UWH124" s="481" t="s">
        <v>2082</v>
      </c>
      <c r="UWI124" s="481" t="s">
        <v>2083</v>
      </c>
      <c r="UWJ124" s="480" t="s">
        <v>2084</v>
      </c>
      <c r="UWK124" s="482" t="s">
        <v>27</v>
      </c>
      <c r="UWL124" s="483">
        <v>28.15</v>
      </c>
      <c r="UWM124" s="484">
        <v>486.86</v>
      </c>
      <c r="UWN124" s="485">
        <v>456.41</v>
      </c>
      <c r="UWO124" s="480" t="s">
        <v>181</v>
      </c>
      <c r="UWP124" s="481" t="s">
        <v>2082</v>
      </c>
      <c r="UWQ124" s="481" t="s">
        <v>2083</v>
      </c>
      <c r="UWR124" s="480" t="s">
        <v>2084</v>
      </c>
      <c r="UWS124" s="482" t="s">
        <v>27</v>
      </c>
      <c r="UWT124" s="483">
        <v>28.15</v>
      </c>
      <c r="UWU124" s="484">
        <v>486.86</v>
      </c>
      <c r="UWV124" s="485">
        <v>456.41</v>
      </c>
      <c r="UWW124" s="480" t="s">
        <v>181</v>
      </c>
      <c r="UWX124" s="481" t="s">
        <v>2082</v>
      </c>
      <c r="UWY124" s="481" t="s">
        <v>2083</v>
      </c>
      <c r="UWZ124" s="480" t="s">
        <v>2084</v>
      </c>
      <c r="UXA124" s="482" t="s">
        <v>27</v>
      </c>
      <c r="UXB124" s="483">
        <v>28.15</v>
      </c>
      <c r="UXC124" s="484">
        <v>486.86</v>
      </c>
      <c r="UXD124" s="485">
        <v>456.41</v>
      </c>
      <c r="UXE124" s="480" t="s">
        <v>181</v>
      </c>
      <c r="UXF124" s="481" t="s">
        <v>2082</v>
      </c>
      <c r="UXG124" s="481" t="s">
        <v>2083</v>
      </c>
      <c r="UXH124" s="480" t="s">
        <v>2084</v>
      </c>
      <c r="UXI124" s="482" t="s">
        <v>27</v>
      </c>
      <c r="UXJ124" s="483">
        <v>28.15</v>
      </c>
      <c r="UXK124" s="484">
        <v>486.86</v>
      </c>
      <c r="UXL124" s="485">
        <v>456.41</v>
      </c>
      <c r="UXM124" s="480" t="s">
        <v>181</v>
      </c>
      <c r="UXN124" s="481" t="s">
        <v>2082</v>
      </c>
      <c r="UXO124" s="481" t="s">
        <v>2083</v>
      </c>
      <c r="UXP124" s="480" t="s">
        <v>2084</v>
      </c>
      <c r="UXQ124" s="482" t="s">
        <v>27</v>
      </c>
      <c r="UXR124" s="483">
        <v>28.15</v>
      </c>
      <c r="UXS124" s="484">
        <v>486.86</v>
      </c>
      <c r="UXT124" s="485">
        <v>456.41</v>
      </c>
      <c r="UXU124" s="480" t="s">
        <v>181</v>
      </c>
      <c r="UXV124" s="481" t="s">
        <v>2082</v>
      </c>
      <c r="UXW124" s="481" t="s">
        <v>2083</v>
      </c>
      <c r="UXX124" s="480" t="s">
        <v>2084</v>
      </c>
      <c r="UXY124" s="482" t="s">
        <v>27</v>
      </c>
      <c r="UXZ124" s="483">
        <v>28.15</v>
      </c>
      <c r="UYA124" s="484">
        <v>486.86</v>
      </c>
      <c r="UYB124" s="485">
        <v>456.41</v>
      </c>
      <c r="UYC124" s="480" t="s">
        <v>181</v>
      </c>
      <c r="UYD124" s="481" t="s">
        <v>2082</v>
      </c>
      <c r="UYE124" s="481" t="s">
        <v>2083</v>
      </c>
      <c r="UYF124" s="480" t="s">
        <v>2084</v>
      </c>
      <c r="UYG124" s="482" t="s">
        <v>27</v>
      </c>
      <c r="UYH124" s="483">
        <v>28.15</v>
      </c>
      <c r="UYI124" s="484">
        <v>486.86</v>
      </c>
      <c r="UYJ124" s="485">
        <v>456.41</v>
      </c>
      <c r="UYK124" s="480" t="s">
        <v>181</v>
      </c>
      <c r="UYL124" s="481" t="s">
        <v>2082</v>
      </c>
      <c r="UYM124" s="481" t="s">
        <v>2083</v>
      </c>
      <c r="UYN124" s="480" t="s">
        <v>2084</v>
      </c>
      <c r="UYO124" s="482" t="s">
        <v>27</v>
      </c>
      <c r="UYP124" s="483">
        <v>28.15</v>
      </c>
      <c r="UYQ124" s="484">
        <v>486.86</v>
      </c>
      <c r="UYR124" s="485">
        <v>456.41</v>
      </c>
      <c r="UYS124" s="480" t="s">
        <v>181</v>
      </c>
      <c r="UYT124" s="481" t="s">
        <v>2082</v>
      </c>
      <c r="UYU124" s="481" t="s">
        <v>2083</v>
      </c>
      <c r="UYV124" s="480" t="s">
        <v>2084</v>
      </c>
      <c r="UYW124" s="482" t="s">
        <v>27</v>
      </c>
      <c r="UYX124" s="483">
        <v>28.15</v>
      </c>
      <c r="UYY124" s="484">
        <v>486.86</v>
      </c>
      <c r="UYZ124" s="485">
        <v>456.41</v>
      </c>
      <c r="UZA124" s="480" t="s">
        <v>181</v>
      </c>
      <c r="UZB124" s="481" t="s">
        <v>2082</v>
      </c>
      <c r="UZC124" s="481" t="s">
        <v>2083</v>
      </c>
      <c r="UZD124" s="480" t="s">
        <v>2084</v>
      </c>
      <c r="UZE124" s="482" t="s">
        <v>27</v>
      </c>
      <c r="UZF124" s="483">
        <v>28.15</v>
      </c>
      <c r="UZG124" s="484">
        <v>486.86</v>
      </c>
      <c r="UZH124" s="485">
        <v>456.41</v>
      </c>
      <c r="UZI124" s="480" t="s">
        <v>181</v>
      </c>
      <c r="UZJ124" s="481" t="s">
        <v>2082</v>
      </c>
      <c r="UZK124" s="481" t="s">
        <v>2083</v>
      </c>
      <c r="UZL124" s="480" t="s">
        <v>2084</v>
      </c>
      <c r="UZM124" s="482" t="s">
        <v>27</v>
      </c>
      <c r="UZN124" s="483">
        <v>28.15</v>
      </c>
      <c r="UZO124" s="484">
        <v>486.86</v>
      </c>
      <c r="UZP124" s="485">
        <v>456.41</v>
      </c>
      <c r="UZQ124" s="480" t="s">
        <v>181</v>
      </c>
      <c r="UZR124" s="481" t="s">
        <v>2082</v>
      </c>
      <c r="UZS124" s="481" t="s">
        <v>2083</v>
      </c>
      <c r="UZT124" s="480" t="s">
        <v>2084</v>
      </c>
      <c r="UZU124" s="482" t="s">
        <v>27</v>
      </c>
      <c r="UZV124" s="483">
        <v>28.15</v>
      </c>
      <c r="UZW124" s="484">
        <v>486.86</v>
      </c>
      <c r="UZX124" s="485">
        <v>456.41</v>
      </c>
      <c r="UZY124" s="480" t="s">
        <v>181</v>
      </c>
      <c r="UZZ124" s="481" t="s">
        <v>2082</v>
      </c>
      <c r="VAA124" s="481" t="s">
        <v>2083</v>
      </c>
      <c r="VAB124" s="480" t="s">
        <v>2084</v>
      </c>
      <c r="VAC124" s="482" t="s">
        <v>27</v>
      </c>
      <c r="VAD124" s="483">
        <v>28.15</v>
      </c>
      <c r="VAE124" s="484">
        <v>486.86</v>
      </c>
      <c r="VAF124" s="485">
        <v>456.41</v>
      </c>
      <c r="VAG124" s="480" t="s">
        <v>181</v>
      </c>
      <c r="VAH124" s="481" t="s">
        <v>2082</v>
      </c>
      <c r="VAI124" s="481" t="s">
        <v>2083</v>
      </c>
      <c r="VAJ124" s="480" t="s">
        <v>2084</v>
      </c>
      <c r="VAK124" s="482" t="s">
        <v>27</v>
      </c>
      <c r="VAL124" s="483">
        <v>28.15</v>
      </c>
      <c r="VAM124" s="484">
        <v>486.86</v>
      </c>
      <c r="VAN124" s="485">
        <v>456.41</v>
      </c>
      <c r="VAO124" s="480" t="s">
        <v>181</v>
      </c>
      <c r="VAP124" s="481" t="s">
        <v>2082</v>
      </c>
      <c r="VAQ124" s="481" t="s">
        <v>2083</v>
      </c>
      <c r="VAR124" s="480" t="s">
        <v>2084</v>
      </c>
      <c r="VAS124" s="482" t="s">
        <v>27</v>
      </c>
      <c r="VAT124" s="483">
        <v>28.15</v>
      </c>
      <c r="VAU124" s="484">
        <v>486.86</v>
      </c>
      <c r="VAV124" s="485">
        <v>456.41</v>
      </c>
      <c r="VAW124" s="480" t="s">
        <v>181</v>
      </c>
      <c r="VAX124" s="481" t="s">
        <v>2082</v>
      </c>
      <c r="VAY124" s="481" t="s">
        <v>2083</v>
      </c>
      <c r="VAZ124" s="480" t="s">
        <v>2084</v>
      </c>
      <c r="VBA124" s="482" t="s">
        <v>27</v>
      </c>
      <c r="VBB124" s="483">
        <v>28.15</v>
      </c>
      <c r="VBC124" s="484">
        <v>486.86</v>
      </c>
      <c r="VBD124" s="485">
        <v>456.41</v>
      </c>
      <c r="VBE124" s="480" t="s">
        <v>181</v>
      </c>
      <c r="VBF124" s="481" t="s">
        <v>2082</v>
      </c>
      <c r="VBG124" s="481" t="s">
        <v>2083</v>
      </c>
      <c r="VBH124" s="480" t="s">
        <v>2084</v>
      </c>
      <c r="VBI124" s="482" t="s">
        <v>27</v>
      </c>
      <c r="VBJ124" s="483">
        <v>28.15</v>
      </c>
      <c r="VBK124" s="484">
        <v>486.86</v>
      </c>
      <c r="VBL124" s="485">
        <v>456.41</v>
      </c>
      <c r="VBM124" s="480" t="s">
        <v>181</v>
      </c>
      <c r="VBN124" s="481" t="s">
        <v>2082</v>
      </c>
      <c r="VBO124" s="481" t="s">
        <v>2083</v>
      </c>
      <c r="VBP124" s="480" t="s">
        <v>2084</v>
      </c>
      <c r="VBQ124" s="482" t="s">
        <v>27</v>
      </c>
      <c r="VBR124" s="483">
        <v>28.15</v>
      </c>
      <c r="VBS124" s="484">
        <v>486.86</v>
      </c>
      <c r="VBT124" s="485">
        <v>456.41</v>
      </c>
      <c r="VBU124" s="480" t="s">
        <v>181</v>
      </c>
      <c r="VBV124" s="481" t="s">
        <v>2082</v>
      </c>
      <c r="VBW124" s="481" t="s">
        <v>2083</v>
      </c>
      <c r="VBX124" s="480" t="s">
        <v>2084</v>
      </c>
      <c r="VBY124" s="482" t="s">
        <v>27</v>
      </c>
      <c r="VBZ124" s="483">
        <v>28.15</v>
      </c>
      <c r="VCA124" s="484">
        <v>486.86</v>
      </c>
      <c r="VCB124" s="485">
        <v>456.41</v>
      </c>
      <c r="VCC124" s="480" t="s">
        <v>181</v>
      </c>
      <c r="VCD124" s="481" t="s">
        <v>2082</v>
      </c>
      <c r="VCE124" s="481" t="s">
        <v>2083</v>
      </c>
      <c r="VCF124" s="480" t="s">
        <v>2084</v>
      </c>
      <c r="VCG124" s="482" t="s">
        <v>27</v>
      </c>
      <c r="VCH124" s="483">
        <v>28.15</v>
      </c>
      <c r="VCI124" s="484">
        <v>486.86</v>
      </c>
      <c r="VCJ124" s="485">
        <v>456.41</v>
      </c>
      <c r="VCK124" s="480" t="s">
        <v>181</v>
      </c>
      <c r="VCL124" s="481" t="s">
        <v>2082</v>
      </c>
      <c r="VCM124" s="481" t="s">
        <v>2083</v>
      </c>
      <c r="VCN124" s="480" t="s">
        <v>2084</v>
      </c>
      <c r="VCO124" s="482" t="s">
        <v>27</v>
      </c>
      <c r="VCP124" s="483">
        <v>28.15</v>
      </c>
      <c r="VCQ124" s="484">
        <v>486.86</v>
      </c>
      <c r="VCR124" s="485">
        <v>456.41</v>
      </c>
      <c r="VCS124" s="480" t="s">
        <v>181</v>
      </c>
      <c r="VCT124" s="481" t="s">
        <v>2082</v>
      </c>
      <c r="VCU124" s="481" t="s">
        <v>2083</v>
      </c>
      <c r="VCV124" s="480" t="s">
        <v>2084</v>
      </c>
      <c r="VCW124" s="482" t="s">
        <v>27</v>
      </c>
      <c r="VCX124" s="483">
        <v>28.15</v>
      </c>
      <c r="VCY124" s="484">
        <v>486.86</v>
      </c>
      <c r="VCZ124" s="485">
        <v>456.41</v>
      </c>
      <c r="VDA124" s="480" t="s">
        <v>181</v>
      </c>
      <c r="VDB124" s="481" t="s">
        <v>2082</v>
      </c>
      <c r="VDC124" s="481" t="s">
        <v>2083</v>
      </c>
      <c r="VDD124" s="480" t="s">
        <v>2084</v>
      </c>
      <c r="VDE124" s="482" t="s">
        <v>27</v>
      </c>
      <c r="VDF124" s="483">
        <v>28.15</v>
      </c>
      <c r="VDG124" s="484">
        <v>486.86</v>
      </c>
      <c r="VDH124" s="485">
        <v>456.41</v>
      </c>
      <c r="VDI124" s="480" t="s">
        <v>181</v>
      </c>
      <c r="VDJ124" s="481" t="s">
        <v>2082</v>
      </c>
      <c r="VDK124" s="481" t="s">
        <v>2083</v>
      </c>
      <c r="VDL124" s="480" t="s">
        <v>2084</v>
      </c>
      <c r="VDM124" s="482" t="s">
        <v>27</v>
      </c>
      <c r="VDN124" s="483">
        <v>28.15</v>
      </c>
      <c r="VDO124" s="484">
        <v>486.86</v>
      </c>
      <c r="VDP124" s="485">
        <v>456.41</v>
      </c>
      <c r="VDQ124" s="480" t="s">
        <v>181</v>
      </c>
      <c r="VDR124" s="481" t="s">
        <v>2082</v>
      </c>
      <c r="VDS124" s="481" t="s">
        <v>2083</v>
      </c>
      <c r="VDT124" s="480" t="s">
        <v>2084</v>
      </c>
      <c r="VDU124" s="482" t="s">
        <v>27</v>
      </c>
      <c r="VDV124" s="483">
        <v>28.15</v>
      </c>
      <c r="VDW124" s="484">
        <v>486.86</v>
      </c>
      <c r="VDX124" s="485">
        <v>456.41</v>
      </c>
      <c r="VDY124" s="480" t="s">
        <v>181</v>
      </c>
      <c r="VDZ124" s="481" t="s">
        <v>2082</v>
      </c>
      <c r="VEA124" s="481" t="s">
        <v>2083</v>
      </c>
      <c r="VEB124" s="480" t="s">
        <v>2084</v>
      </c>
      <c r="VEC124" s="482" t="s">
        <v>27</v>
      </c>
      <c r="VED124" s="483">
        <v>28.15</v>
      </c>
      <c r="VEE124" s="484">
        <v>486.86</v>
      </c>
      <c r="VEF124" s="485">
        <v>456.41</v>
      </c>
      <c r="VEG124" s="480" t="s">
        <v>181</v>
      </c>
      <c r="VEH124" s="481" t="s">
        <v>2082</v>
      </c>
      <c r="VEI124" s="481" t="s">
        <v>2083</v>
      </c>
      <c r="VEJ124" s="480" t="s">
        <v>2084</v>
      </c>
      <c r="VEK124" s="482" t="s">
        <v>27</v>
      </c>
      <c r="VEL124" s="483">
        <v>28.15</v>
      </c>
      <c r="VEM124" s="484">
        <v>486.86</v>
      </c>
      <c r="VEN124" s="485">
        <v>456.41</v>
      </c>
      <c r="VEO124" s="480" t="s">
        <v>181</v>
      </c>
      <c r="VEP124" s="481" t="s">
        <v>2082</v>
      </c>
      <c r="VEQ124" s="481" t="s">
        <v>2083</v>
      </c>
      <c r="VER124" s="480" t="s">
        <v>2084</v>
      </c>
      <c r="VES124" s="482" t="s">
        <v>27</v>
      </c>
      <c r="VET124" s="483">
        <v>28.15</v>
      </c>
      <c r="VEU124" s="484">
        <v>486.86</v>
      </c>
      <c r="VEV124" s="485">
        <v>456.41</v>
      </c>
      <c r="VEW124" s="480" t="s">
        <v>181</v>
      </c>
      <c r="VEX124" s="481" t="s">
        <v>2082</v>
      </c>
      <c r="VEY124" s="481" t="s">
        <v>2083</v>
      </c>
      <c r="VEZ124" s="480" t="s">
        <v>2084</v>
      </c>
      <c r="VFA124" s="482" t="s">
        <v>27</v>
      </c>
      <c r="VFB124" s="483">
        <v>28.15</v>
      </c>
      <c r="VFC124" s="484">
        <v>486.86</v>
      </c>
      <c r="VFD124" s="485">
        <v>456.41</v>
      </c>
      <c r="VFE124" s="480" t="s">
        <v>181</v>
      </c>
      <c r="VFF124" s="481" t="s">
        <v>2082</v>
      </c>
      <c r="VFG124" s="481" t="s">
        <v>2083</v>
      </c>
      <c r="VFH124" s="480" t="s">
        <v>2084</v>
      </c>
      <c r="VFI124" s="482" t="s">
        <v>27</v>
      </c>
      <c r="VFJ124" s="483">
        <v>28.15</v>
      </c>
      <c r="VFK124" s="484">
        <v>486.86</v>
      </c>
      <c r="VFL124" s="485">
        <v>456.41</v>
      </c>
      <c r="VFM124" s="480" t="s">
        <v>181</v>
      </c>
      <c r="VFN124" s="481" t="s">
        <v>2082</v>
      </c>
      <c r="VFO124" s="481" t="s">
        <v>2083</v>
      </c>
      <c r="VFP124" s="480" t="s">
        <v>2084</v>
      </c>
      <c r="VFQ124" s="482" t="s">
        <v>27</v>
      </c>
      <c r="VFR124" s="483">
        <v>28.15</v>
      </c>
      <c r="VFS124" s="484">
        <v>486.86</v>
      </c>
      <c r="VFT124" s="485">
        <v>456.41</v>
      </c>
      <c r="VFU124" s="480" t="s">
        <v>181</v>
      </c>
      <c r="VFV124" s="481" t="s">
        <v>2082</v>
      </c>
      <c r="VFW124" s="481" t="s">
        <v>2083</v>
      </c>
      <c r="VFX124" s="480" t="s">
        <v>2084</v>
      </c>
      <c r="VFY124" s="482" t="s">
        <v>27</v>
      </c>
      <c r="VFZ124" s="483">
        <v>28.15</v>
      </c>
      <c r="VGA124" s="484">
        <v>486.86</v>
      </c>
      <c r="VGB124" s="485">
        <v>456.41</v>
      </c>
      <c r="VGC124" s="480" t="s">
        <v>181</v>
      </c>
      <c r="VGD124" s="481" t="s">
        <v>2082</v>
      </c>
      <c r="VGE124" s="481" t="s">
        <v>2083</v>
      </c>
      <c r="VGF124" s="480" t="s">
        <v>2084</v>
      </c>
      <c r="VGG124" s="482" t="s">
        <v>27</v>
      </c>
      <c r="VGH124" s="483">
        <v>28.15</v>
      </c>
      <c r="VGI124" s="484">
        <v>486.86</v>
      </c>
      <c r="VGJ124" s="485">
        <v>456.41</v>
      </c>
      <c r="VGK124" s="480" t="s">
        <v>181</v>
      </c>
      <c r="VGL124" s="481" t="s">
        <v>2082</v>
      </c>
      <c r="VGM124" s="481" t="s">
        <v>2083</v>
      </c>
      <c r="VGN124" s="480" t="s">
        <v>2084</v>
      </c>
      <c r="VGO124" s="482" t="s">
        <v>27</v>
      </c>
      <c r="VGP124" s="483">
        <v>28.15</v>
      </c>
      <c r="VGQ124" s="484">
        <v>486.86</v>
      </c>
      <c r="VGR124" s="485">
        <v>456.41</v>
      </c>
      <c r="VGS124" s="480" t="s">
        <v>181</v>
      </c>
      <c r="VGT124" s="481" t="s">
        <v>2082</v>
      </c>
      <c r="VGU124" s="481" t="s">
        <v>2083</v>
      </c>
      <c r="VGV124" s="480" t="s">
        <v>2084</v>
      </c>
      <c r="VGW124" s="482" t="s">
        <v>27</v>
      </c>
      <c r="VGX124" s="483">
        <v>28.15</v>
      </c>
      <c r="VGY124" s="484">
        <v>486.86</v>
      </c>
      <c r="VGZ124" s="485">
        <v>456.41</v>
      </c>
      <c r="VHA124" s="480" t="s">
        <v>181</v>
      </c>
      <c r="VHB124" s="481" t="s">
        <v>2082</v>
      </c>
      <c r="VHC124" s="481" t="s">
        <v>2083</v>
      </c>
      <c r="VHD124" s="480" t="s">
        <v>2084</v>
      </c>
      <c r="VHE124" s="482" t="s">
        <v>27</v>
      </c>
      <c r="VHF124" s="483">
        <v>28.15</v>
      </c>
      <c r="VHG124" s="484">
        <v>486.86</v>
      </c>
      <c r="VHH124" s="485">
        <v>456.41</v>
      </c>
      <c r="VHI124" s="480" t="s">
        <v>181</v>
      </c>
      <c r="VHJ124" s="481" t="s">
        <v>2082</v>
      </c>
      <c r="VHK124" s="481" t="s">
        <v>2083</v>
      </c>
      <c r="VHL124" s="480" t="s">
        <v>2084</v>
      </c>
      <c r="VHM124" s="482" t="s">
        <v>27</v>
      </c>
      <c r="VHN124" s="483">
        <v>28.15</v>
      </c>
      <c r="VHO124" s="484">
        <v>486.86</v>
      </c>
      <c r="VHP124" s="485">
        <v>456.41</v>
      </c>
      <c r="VHQ124" s="480" t="s">
        <v>181</v>
      </c>
      <c r="VHR124" s="481" t="s">
        <v>2082</v>
      </c>
      <c r="VHS124" s="481" t="s">
        <v>2083</v>
      </c>
      <c r="VHT124" s="480" t="s">
        <v>2084</v>
      </c>
      <c r="VHU124" s="482" t="s">
        <v>27</v>
      </c>
      <c r="VHV124" s="483">
        <v>28.15</v>
      </c>
      <c r="VHW124" s="484">
        <v>486.86</v>
      </c>
      <c r="VHX124" s="485">
        <v>456.41</v>
      </c>
      <c r="VHY124" s="480" t="s">
        <v>181</v>
      </c>
      <c r="VHZ124" s="481" t="s">
        <v>2082</v>
      </c>
      <c r="VIA124" s="481" t="s">
        <v>2083</v>
      </c>
      <c r="VIB124" s="480" t="s">
        <v>2084</v>
      </c>
      <c r="VIC124" s="482" t="s">
        <v>27</v>
      </c>
      <c r="VID124" s="483">
        <v>28.15</v>
      </c>
      <c r="VIE124" s="484">
        <v>486.86</v>
      </c>
      <c r="VIF124" s="485">
        <v>456.41</v>
      </c>
      <c r="VIG124" s="480" t="s">
        <v>181</v>
      </c>
      <c r="VIH124" s="481" t="s">
        <v>2082</v>
      </c>
      <c r="VII124" s="481" t="s">
        <v>2083</v>
      </c>
      <c r="VIJ124" s="480" t="s">
        <v>2084</v>
      </c>
      <c r="VIK124" s="482" t="s">
        <v>27</v>
      </c>
      <c r="VIL124" s="483">
        <v>28.15</v>
      </c>
      <c r="VIM124" s="484">
        <v>486.86</v>
      </c>
      <c r="VIN124" s="485">
        <v>456.41</v>
      </c>
      <c r="VIO124" s="480" t="s">
        <v>181</v>
      </c>
      <c r="VIP124" s="481" t="s">
        <v>2082</v>
      </c>
      <c r="VIQ124" s="481" t="s">
        <v>2083</v>
      </c>
      <c r="VIR124" s="480" t="s">
        <v>2084</v>
      </c>
      <c r="VIS124" s="482" t="s">
        <v>27</v>
      </c>
      <c r="VIT124" s="483">
        <v>28.15</v>
      </c>
      <c r="VIU124" s="484">
        <v>486.86</v>
      </c>
      <c r="VIV124" s="485">
        <v>456.41</v>
      </c>
      <c r="VIW124" s="480" t="s">
        <v>181</v>
      </c>
      <c r="VIX124" s="481" t="s">
        <v>2082</v>
      </c>
      <c r="VIY124" s="481" t="s">
        <v>2083</v>
      </c>
      <c r="VIZ124" s="480" t="s">
        <v>2084</v>
      </c>
      <c r="VJA124" s="482" t="s">
        <v>27</v>
      </c>
      <c r="VJB124" s="483">
        <v>28.15</v>
      </c>
      <c r="VJC124" s="484">
        <v>486.86</v>
      </c>
      <c r="VJD124" s="485">
        <v>456.41</v>
      </c>
      <c r="VJE124" s="480" t="s">
        <v>181</v>
      </c>
      <c r="VJF124" s="481" t="s">
        <v>2082</v>
      </c>
      <c r="VJG124" s="481" t="s">
        <v>2083</v>
      </c>
      <c r="VJH124" s="480" t="s">
        <v>2084</v>
      </c>
      <c r="VJI124" s="482" t="s">
        <v>27</v>
      </c>
      <c r="VJJ124" s="483">
        <v>28.15</v>
      </c>
      <c r="VJK124" s="484">
        <v>486.86</v>
      </c>
      <c r="VJL124" s="485">
        <v>456.41</v>
      </c>
      <c r="VJM124" s="480" t="s">
        <v>181</v>
      </c>
      <c r="VJN124" s="481" t="s">
        <v>2082</v>
      </c>
      <c r="VJO124" s="481" t="s">
        <v>2083</v>
      </c>
      <c r="VJP124" s="480" t="s">
        <v>2084</v>
      </c>
      <c r="VJQ124" s="482" t="s">
        <v>27</v>
      </c>
      <c r="VJR124" s="483">
        <v>28.15</v>
      </c>
      <c r="VJS124" s="484">
        <v>486.86</v>
      </c>
      <c r="VJT124" s="485">
        <v>456.41</v>
      </c>
      <c r="VJU124" s="480" t="s">
        <v>181</v>
      </c>
      <c r="VJV124" s="481" t="s">
        <v>2082</v>
      </c>
      <c r="VJW124" s="481" t="s">
        <v>2083</v>
      </c>
      <c r="VJX124" s="480" t="s">
        <v>2084</v>
      </c>
      <c r="VJY124" s="482" t="s">
        <v>27</v>
      </c>
      <c r="VJZ124" s="483">
        <v>28.15</v>
      </c>
      <c r="VKA124" s="484">
        <v>486.86</v>
      </c>
      <c r="VKB124" s="485">
        <v>456.41</v>
      </c>
      <c r="VKC124" s="480" t="s">
        <v>181</v>
      </c>
      <c r="VKD124" s="481" t="s">
        <v>2082</v>
      </c>
      <c r="VKE124" s="481" t="s">
        <v>2083</v>
      </c>
      <c r="VKF124" s="480" t="s">
        <v>2084</v>
      </c>
      <c r="VKG124" s="482" t="s">
        <v>27</v>
      </c>
      <c r="VKH124" s="483">
        <v>28.15</v>
      </c>
      <c r="VKI124" s="484">
        <v>486.86</v>
      </c>
      <c r="VKJ124" s="485">
        <v>456.41</v>
      </c>
      <c r="VKK124" s="480" t="s">
        <v>181</v>
      </c>
      <c r="VKL124" s="481" t="s">
        <v>2082</v>
      </c>
      <c r="VKM124" s="481" t="s">
        <v>2083</v>
      </c>
      <c r="VKN124" s="480" t="s">
        <v>2084</v>
      </c>
      <c r="VKO124" s="482" t="s">
        <v>27</v>
      </c>
      <c r="VKP124" s="483">
        <v>28.15</v>
      </c>
      <c r="VKQ124" s="484">
        <v>486.86</v>
      </c>
      <c r="VKR124" s="485">
        <v>456.41</v>
      </c>
      <c r="VKS124" s="480" t="s">
        <v>181</v>
      </c>
      <c r="VKT124" s="481" t="s">
        <v>2082</v>
      </c>
      <c r="VKU124" s="481" t="s">
        <v>2083</v>
      </c>
      <c r="VKV124" s="480" t="s">
        <v>2084</v>
      </c>
      <c r="VKW124" s="482" t="s">
        <v>27</v>
      </c>
      <c r="VKX124" s="483">
        <v>28.15</v>
      </c>
      <c r="VKY124" s="484">
        <v>486.86</v>
      </c>
      <c r="VKZ124" s="485">
        <v>456.41</v>
      </c>
      <c r="VLA124" s="480" t="s">
        <v>181</v>
      </c>
      <c r="VLB124" s="481" t="s">
        <v>2082</v>
      </c>
      <c r="VLC124" s="481" t="s">
        <v>2083</v>
      </c>
      <c r="VLD124" s="480" t="s">
        <v>2084</v>
      </c>
      <c r="VLE124" s="482" t="s">
        <v>27</v>
      </c>
      <c r="VLF124" s="483">
        <v>28.15</v>
      </c>
      <c r="VLG124" s="484">
        <v>486.86</v>
      </c>
      <c r="VLH124" s="485">
        <v>456.41</v>
      </c>
      <c r="VLI124" s="480" t="s">
        <v>181</v>
      </c>
      <c r="VLJ124" s="481" t="s">
        <v>2082</v>
      </c>
      <c r="VLK124" s="481" t="s">
        <v>2083</v>
      </c>
      <c r="VLL124" s="480" t="s">
        <v>2084</v>
      </c>
      <c r="VLM124" s="482" t="s">
        <v>27</v>
      </c>
      <c r="VLN124" s="483">
        <v>28.15</v>
      </c>
      <c r="VLO124" s="484">
        <v>486.86</v>
      </c>
      <c r="VLP124" s="485">
        <v>456.41</v>
      </c>
      <c r="VLQ124" s="480" t="s">
        <v>181</v>
      </c>
      <c r="VLR124" s="481" t="s">
        <v>2082</v>
      </c>
      <c r="VLS124" s="481" t="s">
        <v>2083</v>
      </c>
      <c r="VLT124" s="480" t="s">
        <v>2084</v>
      </c>
      <c r="VLU124" s="482" t="s">
        <v>27</v>
      </c>
      <c r="VLV124" s="483">
        <v>28.15</v>
      </c>
      <c r="VLW124" s="484">
        <v>486.86</v>
      </c>
      <c r="VLX124" s="485">
        <v>456.41</v>
      </c>
      <c r="VLY124" s="480" t="s">
        <v>181</v>
      </c>
      <c r="VLZ124" s="481" t="s">
        <v>2082</v>
      </c>
      <c r="VMA124" s="481" t="s">
        <v>2083</v>
      </c>
      <c r="VMB124" s="480" t="s">
        <v>2084</v>
      </c>
      <c r="VMC124" s="482" t="s">
        <v>27</v>
      </c>
      <c r="VMD124" s="483">
        <v>28.15</v>
      </c>
      <c r="VME124" s="484">
        <v>486.86</v>
      </c>
      <c r="VMF124" s="485">
        <v>456.41</v>
      </c>
      <c r="VMG124" s="480" t="s">
        <v>181</v>
      </c>
      <c r="VMH124" s="481" t="s">
        <v>2082</v>
      </c>
      <c r="VMI124" s="481" t="s">
        <v>2083</v>
      </c>
      <c r="VMJ124" s="480" t="s">
        <v>2084</v>
      </c>
      <c r="VMK124" s="482" t="s">
        <v>27</v>
      </c>
      <c r="VML124" s="483">
        <v>28.15</v>
      </c>
      <c r="VMM124" s="484">
        <v>486.86</v>
      </c>
      <c r="VMN124" s="485">
        <v>456.41</v>
      </c>
      <c r="VMO124" s="480" t="s">
        <v>181</v>
      </c>
      <c r="VMP124" s="481" t="s">
        <v>2082</v>
      </c>
      <c r="VMQ124" s="481" t="s">
        <v>2083</v>
      </c>
      <c r="VMR124" s="480" t="s">
        <v>2084</v>
      </c>
      <c r="VMS124" s="482" t="s">
        <v>27</v>
      </c>
      <c r="VMT124" s="483">
        <v>28.15</v>
      </c>
      <c r="VMU124" s="484">
        <v>486.86</v>
      </c>
      <c r="VMV124" s="485">
        <v>456.41</v>
      </c>
      <c r="VMW124" s="480" t="s">
        <v>181</v>
      </c>
      <c r="VMX124" s="481" t="s">
        <v>2082</v>
      </c>
      <c r="VMY124" s="481" t="s">
        <v>2083</v>
      </c>
      <c r="VMZ124" s="480" t="s">
        <v>2084</v>
      </c>
      <c r="VNA124" s="482" t="s">
        <v>27</v>
      </c>
      <c r="VNB124" s="483">
        <v>28.15</v>
      </c>
      <c r="VNC124" s="484">
        <v>486.86</v>
      </c>
      <c r="VND124" s="485">
        <v>456.41</v>
      </c>
      <c r="VNE124" s="480" t="s">
        <v>181</v>
      </c>
      <c r="VNF124" s="481" t="s">
        <v>2082</v>
      </c>
      <c r="VNG124" s="481" t="s">
        <v>2083</v>
      </c>
      <c r="VNH124" s="480" t="s">
        <v>2084</v>
      </c>
      <c r="VNI124" s="482" t="s">
        <v>27</v>
      </c>
      <c r="VNJ124" s="483">
        <v>28.15</v>
      </c>
      <c r="VNK124" s="484">
        <v>486.86</v>
      </c>
      <c r="VNL124" s="485">
        <v>456.41</v>
      </c>
      <c r="VNM124" s="480" t="s">
        <v>181</v>
      </c>
      <c r="VNN124" s="481" t="s">
        <v>2082</v>
      </c>
      <c r="VNO124" s="481" t="s">
        <v>2083</v>
      </c>
      <c r="VNP124" s="480" t="s">
        <v>2084</v>
      </c>
      <c r="VNQ124" s="482" t="s">
        <v>27</v>
      </c>
      <c r="VNR124" s="483">
        <v>28.15</v>
      </c>
      <c r="VNS124" s="484">
        <v>486.86</v>
      </c>
      <c r="VNT124" s="485">
        <v>456.41</v>
      </c>
      <c r="VNU124" s="480" t="s">
        <v>181</v>
      </c>
      <c r="VNV124" s="481" t="s">
        <v>2082</v>
      </c>
      <c r="VNW124" s="481" t="s">
        <v>2083</v>
      </c>
      <c r="VNX124" s="480" t="s">
        <v>2084</v>
      </c>
      <c r="VNY124" s="482" t="s">
        <v>27</v>
      </c>
      <c r="VNZ124" s="483">
        <v>28.15</v>
      </c>
      <c r="VOA124" s="484">
        <v>486.86</v>
      </c>
      <c r="VOB124" s="485">
        <v>456.41</v>
      </c>
      <c r="VOC124" s="480" t="s">
        <v>181</v>
      </c>
      <c r="VOD124" s="481" t="s">
        <v>2082</v>
      </c>
      <c r="VOE124" s="481" t="s">
        <v>2083</v>
      </c>
      <c r="VOF124" s="480" t="s">
        <v>2084</v>
      </c>
      <c r="VOG124" s="482" t="s">
        <v>27</v>
      </c>
      <c r="VOH124" s="483">
        <v>28.15</v>
      </c>
      <c r="VOI124" s="484">
        <v>486.86</v>
      </c>
      <c r="VOJ124" s="485">
        <v>456.41</v>
      </c>
      <c r="VOK124" s="480" t="s">
        <v>181</v>
      </c>
      <c r="VOL124" s="481" t="s">
        <v>2082</v>
      </c>
      <c r="VOM124" s="481" t="s">
        <v>2083</v>
      </c>
      <c r="VON124" s="480" t="s">
        <v>2084</v>
      </c>
      <c r="VOO124" s="482" t="s">
        <v>27</v>
      </c>
      <c r="VOP124" s="483">
        <v>28.15</v>
      </c>
      <c r="VOQ124" s="484">
        <v>486.86</v>
      </c>
      <c r="VOR124" s="485">
        <v>456.41</v>
      </c>
      <c r="VOS124" s="480" t="s">
        <v>181</v>
      </c>
      <c r="VOT124" s="481" t="s">
        <v>2082</v>
      </c>
      <c r="VOU124" s="481" t="s">
        <v>2083</v>
      </c>
      <c r="VOV124" s="480" t="s">
        <v>2084</v>
      </c>
      <c r="VOW124" s="482" t="s">
        <v>27</v>
      </c>
      <c r="VOX124" s="483">
        <v>28.15</v>
      </c>
      <c r="VOY124" s="484">
        <v>486.86</v>
      </c>
      <c r="VOZ124" s="485">
        <v>456.41</v>
      </c>
      <c r="VPA124" s="480" t="s">
        <v>181</v>
      </c>
      <c r="VPB124" s="481" t="s">
        <v>2082</v>
      </c>
      <c r="VPC124" s="481" t="s">
        <v>2083</v>
      </c>
      <c r="VPD124" s="480" t="s">
        <v>2084</v>
      </c>
      <c r="VPE124" s="482" t="s">
        <v>27</v>
      </c>
      <c r="VPF124" s="483">
        <v>28.15</v>
      </c>
      <c r="VPG124" s="484">
        <v>486.86</v>
      </c>
      <c r="VPH124" s="485">
        <v>456.41</v>
      </c>
      <c r="VPI124" s="480" t="s">
        <v>181</v>
      </c>
      <c r="VPJ124" s="481" t="s">
        <v>2082</v>
      </c>
      <c r="VPK124" s="481" t="s">
        <v>2083</v>
      </c>
      <c r="VPL124" s="480" t="s">
        <v>2084</v>
      </c>
      <c r="VPM124" s="482" t="s">
        <v>27</v>
      </c>
      <c r="VPN124" s="483">
        <v>28.15</v>
      </c>
      <c r="VPO124" s="484">
        <v>486.86</v>
      </c>
      <c r="VPP124" s="485">
        <v>456.41</v>
      </c>
      <c r="VPQ124" s="480" t="s">
        <v>181</v>
      </c>
      <c r="VPR124" s="481" t="s">
        <v>2082</v>
      </c>
      <c r="VPS124" s="481" t="s">
        <v>2083</v>
      </c>
      <c r="VPT124" s="480" t="s">
        <v>2084</v>
      </c>
      <c r="VPU124" s="482" t="s">
        <v>27</v>
      </c>
      <c r="VPV124" s="483">
        <v>28.15</v>
      </c>
      <c r="VPW124" s="484">
        <v>486.86</v>
      </c>
      <c r="VPX124" s="485">
        <v>456.41</v>
      </c>
      <c r="VPY124" s="480" t="s">
        <v>181</v>
      </c>
      <c r="VPZ124" s="481" t="s">
        <v>2082</v>
      </c>
      <c r="VQA124" s="481" t="s">
        <v>2083</v>
      </c>
      <c r="VQB124" s="480" t="s">
        <v>2084</v>
      </c>
      <c r="VQC124" s="482" t="s">
        <v>27</v>
      </c>
      <c r="VQD124" s="483">
        <v>28.15</v>
      </c>
      <c r="VQE124" s="484">
        <v>486.86</v>
      </c>
      <c r="VQF124" s="485">
        <v>456.41</v>
      </c>
      <c r="VQG124" s="480" t="s">
        <v>181</v>
      </c>
      <c r="VQH124" s="481" t="s">
        <v>2082</v>
      </c>
      <c r="VQI124" s="481" t="s">
        <v>2083</v>
      </c>
      <c r="VQJ124" s="480" t="s">
        <v>2084</v>
      </c>
      <c r="VQK124" s="482" t="s">
        <v>27</v>
      </c>
      <c r="VQL124" s="483">
        <v>28.15</v>
      </c>
      <c r="VQM124" s="484">
        <v>486.86</v>
      </c>
      <c r="VQN124" s="485">
        <v>456.41</v>
      </c>
      <c r="VQO124" s="480" t="s">
        <v>181</v>
      </c>
      <c r="VQP124" s="481" t="s">
        <v>2082</v>
      </c>
      <c r="VQQ124" s="481" t="s">
        <v>2083</v>
      </c>
      <c r="VQR124" s="480" t="s">
        <v>2084</v>
      </c>
      <c r="VQS124" s="482" t="s">
        <v>27</v>
      </c>
      <c r="VQT124" s="483">
        <v>28.15</v>
      </c>
      <c r="VQU124" s="484">
        <v>486.86</v>
      </c>
      <c r="VQV124" s="485">
        <v>456.41</v>
      </c>
      <c r="VQW124" s="480" t="s">
        <v>181</v>
      </c>
      <c r="VQX124" s="481" t="s">
        <v>2082</v>
      </c>
      <c r="VQY124" s="481" t="s">
        <v>2083</v>
      </c>
      <c r="VQZ124" s="480" t="s">
        <v>2084</v>
      </c>
      <c r="VRA124" s="482" t="s">
        <v>27</v>
      </c>
      <c r="VRB124" s="483">
        <v>28.15</v>
      </c>
      <c r="VRC124" s="484">
        <v>486.86</v>
      </c>
      <c r="VRD124" s="485">
        <v>456.41</v>
      </c>
      <c r="VRE124" s="480" t="s">
        <v>181</v>
      </c>
      <c r="VRF124" s="481" t="s">
        <v>2082</v>
      </c>
      <c r="VRG124" s="481" t="s">
        <v>2083</v>
      </c>
      <c r="VRH124" s="480" t="s">
        <v>2084</v>
      </c>
      <c r="VRI124" s="482" t="s">
        <v>27</v>
      </c>
      <c r="VRJ124" s="483">
        <v>28.15</v>
      </c>
      <c r="VRK124" s="484">
        <v>486.86</v>
      </c>
      <c r="VRL124" s="485">
        <v>456.41</v>
      </c>
      <c r="VRM124" s="480" t="s">
        <v>181</v>
      </c>
      <c r="VRN124" s="481" t="s">
        <v>2082</v>
      </c>
      <c r="VRO124" s="481" t="s">
        <v>2083</v>
      </c>
      <c r="VRP124" s="480" t="s">
        <v>2084</v>
      </c>
      <c r="VRQ124" s="482" t="s">
        <v>27</v>
      </c>
      <c r="VRR124" s="483">
        <v>28.15</v>
      </c>
      <c r="VRS124" s="484">
        <v>486.86</v>
      </c>
      <c r="VRT124" s="485">
        <v>456.41</v>
      </c>
      <c r="VRU124" s="480" t="s">
        <v>181</v>
      </c>
      <c r="VRV124" s="481" t="s">
        <v>2082</v>
      </c>
      <c r="VRW124" s="481" t="s">
        <v>2083</v>
      </c>
      <c r="VRX124" s="480" t="s">
        <v>2084</v>
      </c>
      <c r="VRY124" s="482" t="s">
        <v>27</v>
      </c>
      <c r="VRZ124" s="483">
        <v>28.15</v>
      </c>
      <c r="VSA124" s="484">
        <v>486.86</v>
      </c>
      <c r="VSB124" s="485">
        <v>456.41</v>
      </c>
      <c r="VSC124" s="480" t="s">
        <v>181</v>
      </c>
      <c r="VSD124" s="481" t="s">
        <v>2082</v>
      </c>
      <c r="VSE124" s="481" t="s">
        <v>2083</v>
      </c>
      <c r="VSF124" s="480" t="s">
        <v>2084</v>
      </c>
      <c r="VSG124" s="482" t="s">
        <v>27</v>
      </c>
      <c r="VSH124" s="483">
        <v>28.15</v>
      </c>
      <c r="VSI124" s="484">
        <v>486.86</v>
      </c>
      <c r="VSJ124" s="485">
        <v>456.41</v>
      </c>
      <c r="VSK124" s="480" t="s">
        <v>181</v>
      </c>
      <c r="VSL124" s="481" t="s">
        <v>2082</v>
      </c>
      <c r="VSM124" s="481" t="s">
        <v>2083</v>
      </c>
      <c r="VSN124" s="480" t="s">
        <v>2084</v>
      </c>
      <c r="VSO124" s="482" t="s">
        <v>27</v>
      </c>
      <c r="VSP124" s="483">
        <v>28.15</v>
      </c>
      <c r="VSQ124" s="484">
        <v>486.86</v>
      </c>
      <c r="VSR124" s="485">
        <v>456.41</v>
      </c>
      <c r="VSS124" s="480" t="s">
        <v>181</v>
      </c>
      <c r="VST124" s="481" t="s">
        <v>2082</v>
      </c>
      <c r="VSU124" s="481" t="s">
        <v>2083</v>
      </c>
      <c r="VSV124" s="480" t="s">
        <v>2084</v>
      </c>
      <c r="VSW124" s="482" t="s">
        <v>27</v>
      </c>
      <c r="VSX124" s="483">
        <v>28.15</v>
      </c>
      <c r="VSY124" s="484">
        <v>486.86</v>
      </c>
      <c r="VSZ124" s="485">
        <v>456.41</v>
      </c>
      <c r="VTA124" s="480" t="s">
        <v>181</v>
      </c>
      <c r="VTB124" s="481" t="s">
        <v>2082</v>
      </c>
      <c r="VTC124" s="481" t="s">
        <v>2083</v>
      </c>
      <c r="VTD124" s="480" t="s">
        <v>2084</v>
      </c>
      <c r="VTE124" s="482" t="s">
        <v>27</v>
      </c>
      <c r="VTF124" s="483">
        <v>28.15</v>
      </c>
      <c r="VTG124" s="484">
        <v>486.86</v>
      </c>
      <c r="VTH124" s="485">
        <v>456.41</v>
      </c>
      <c r="VTI124" s="480" t="s">
        <v>181</v>
      </c>
      <c r="VTJ124" s="481" t="s">
        <v>2082</v>
      </c>
      <c r="VTK124" s="481" t="s">
        <v>2083</v>
      </c>
      <c r="VTL124" s="480" t="s">
        <v>2084</v>
      </c>
      <c r="VTM124" s="482" t="s">
        <v>27</v>
      </c>
      <c r="VTN124" s="483">
        <v>28.15</v>
      </c>
      <c r="VTO124" s="484">
        <v>486.86</v>
      </c>
      <c r="VTP124" s="485">
        <v>456.41</v>
      </c>
      <c r="VTQ124" s="480" t="s">
        <v>181</v>
      </c>
      <c r="VTR124" s="481" t="s">
        <v>2082</v>
      </c>
      <c r="VTS124" s="481" t="s">
        <v>2083</v>
      </c>
      <c r="VTT124" s="480" t="s">
        <v>2084</v>
      </c>
      <c r="VTU124" s="482" t="s">
        <v>27</v>
      </c>
      <c r="VTV124" s="483">
        <v>28.15</v>
      </c>
      <c r="VTW124" s="484">
        <v>486.86</v>
      </c>
      <c r="VTX124" s="485">
        <v>456.41</v>
      </c>
      <c r="VTY124" s="480" t="s">
        <v>181</v>
      </c>
      <c r="VTZ124" s="481" t="s">
        <v>2082</v>
      </c>
      <c r="VUA124" s="481" t="s">
        <v>2083</v>
      </c>
      <c r="VUB124" s="480" t="s">
        <v>2084</v>
      </c>
      <c r="VUC124" s="482" t="s">
        <v>27</v>
      </c>
      <c r="VUD124" s="483">
        <v>28.15</v>
      </c>
      <c r="VUE124" s="484">
        <v>486.86</v>
      </c>
      <c r="VUF124" s="485">
        <v>456.41</v>
      </c>
      <c r="VUG124" s="480" t="s">
        <v>181</v>
      </c>
      <c r="VUH124" s="481" t="s">
        <v>2082</v>
      </c>
      <c r="VUI124" s="481" t="s">
        <v>2083</v>
      </c>
      <c r="VUJ124" s="480" t="s">
        <v>2084</v>
      </c>
      <c r="VUK124" s="482" t="s">
        <v>27</v>
      </c>
      <c r="VUL124" s="483">
        <v>28.15</v>
      </c>
      <c r="VUM124" s="484">
        <v>486.86</v>
      </c>
      <c r="VUN124" s="485">
        <v>456.41</v>
      </c>
      <c r="VUO124" s="480" t="s">
        <v>181</v>
      </c>
      <c r="VUP124" s="481" t="s">
        <v>2082</v>
      </c>
      <c r="VUQ124" s="481" t="s">
        <v>2083</v>
      </c>
      <c r="VUR124" s="480" t="s">
        <v>2084</v>
      </c>
      <c r="VUS124" s="482" t="s">
        <v>27</v>
      </c>
      <c r="VUT124" s="483">
        <v>28.15</v>
      </c>
      <c r="VUU124" s="484">
        <v>486.86</v>
      </c>
      <c r="VUV124" s="485">
        <v>456.41</v>
      </c>
      <c r="VUW124" s="480" t="s">
        <v>181</v>
      </c>
      <c r="VUX124" s="481" t="s">
        <v>2082</v>
      </c>
      <c r="VUY124" s="481" t="s">
        <v>2083</v>
      </c>
      <c r="VUZ124" s="480" t="s">
        <v>2084</v>
      </c>
      <c r="VVA124" s="482" t="s">
        <v>27</v>
      </c>
      <c r="VVB124" s="483">
        <v>28.15</v>
      </c>
      <c r="VVC124" s="484">
        <v>486.86</v>
      </c>
      <c r="VVD124" s="485">
        <v>456.41</v>
      </c>
      <c r="VVE124" s="480" t="s">
        <v>181</v>
      </c>
      <c r="VVF124" s="481" t="s">
        <v>2082</v>
      </c>
      <c r="VVG124" s="481" t="s">
        <v>2083</v>
      </c>
      <c r="VVH124" s="480" t="s">
        <v>2084</v>
      </c>
      <c r="VVI124" s="482" t="s">
        <v>27</v>
      </c>
      <c r="VVJ124" s="483">
        <v>28.15</v>
      </c>
      <c r="VVK124" s="484">
        <v>486.86</v>
      </c>
      <c r="VVL124" s="485">
        <v>456.41</v>
      </c>
      <c r="VVM124" s="480" t="s">
        <v>181</v>
      </c>
      <c r="VVN124" s="481" t="s">
        <v>2082</v>
      </c>
      <c r="VVO124" s="481" t="s">
        <v>2083</v>
      </c>
      <c r="VVP124" s="480" t="s">
        <v>2084</v>
      </c>
      <c r="VVQ124" s="482" t="s">
        <v>27</v>
      </c>
      <c r="VVR124" s="483">
        <v>28.15</v>
      </c>
      <c r="VVS124" s="484">
        <v>486.86</v>
      </c>
      <c r="VVT124" s="485">
        <v>456.41</v>
      </c>
      <c r="VVU124" s="480" t="s">
        <v>181</v>
      </c>
      <c r="VVV124" s="481" t="s">
        <v>2082</v>
      </c>
      <c r="VVW124" s="481" t="s">
        <v>2083</v>
      </c>
      <c r="VVX124" s="480" t="s">
        <v>2084</v>
      </c>
      <c r="VVY124" s="482" t="s">
        <v>27</v>
      </c>
      <c r="VVZ124" s="483">
        <v>28.15</v>
      </c>
      <c r="VWA124" s="484">
        <v>486.86</v>
      </c>
      <c r="VWB124" s="485">
        <v>456.41</v>
      </c>
      <c r="VWC124" s="480" t="s">
        <v>181</v>
      </c>
      <c r="VWD124" s="481" t="s">
        <v>2082</v>
      </c>
      <c r="VWE124" s="481" t="s">
        <v>2083</v>
      </c>
      <c r="VWF124" s="480" t="s">
        <v>2084</v>
      </c>
      <c r="VWG124" s="482" t="s">
        <v>27</v>
      </c>
      <c r="VWH124" s="483">
        <v>28.15</v>
      </c>
      <c r="VWI124" s="484">
        <v>486.86</v>
      </c>
      <c r="VWJ124" s="485">
        <v>456.41</v>
      </c>
      <c r="VWK124" s="480" t="s">
        <v>181</v>
      </c>
      <c r="VWL124" s="481" t="s">
        <v>2082</v>
      </c>
      <c r="VWM124" s="481" t="s">
        <v>2083</v>
      </c>
      <c r="VWN124" s="480" t="s">
        <v>2084</v>
      </c>
      <c r="VWO124" s="482" t="s">
        <v>27</v>
      </c>
      <c r="VWP124" s="483">
        <v>28.15</v>
      </c>
      <c r="VWQ124" s="484">
        <v>486.86</v>
      </c>
      <c r="VWR124" s="485">
        <v>456.41</v>
      </c>
      <c r="VWS124" s="480" t="s">
        <v>181</v>
      </c>
      <c r="VWT124" s="481" t="s">
        <v>2082</v>
      </c>
      <c r="VWU124" s="481" t="s">
        <v>2083</v>
      </c>
      <c r="VWV124" s="480" t="s">
        <v>2084</v>
      </c>
      <c r="VWW124" s="482" t="s">
        <v>27</v>
      </c>
      <c r="VWX124" s="483">
        <v>28.15</v>
      </c>
      <c r="VWY124" s="484">
        <v>486.86</v>
      </c>
      <c r="VWZ124" s="485">
        <v>456.41</v>
      </c>
      <c r="VXA124" s="480" t="s">
        <v>181</v>
      </c>
      <c r="VXB124" s="481" t="s">
        <v>2082</v>
      </c>
      <c r="VXC124" s="481" t="s">
        <v>2083</v>
      </c>
      <c r="VXD124" s="480" t="s">
        <v>2084</v>
      </c>
      <c r="VXE124" s="482" t="s">
        <v>27</v>
      </c>
      <c r="VXF124" s="483">
        <v>28.15</v>
      </c>
      <c r="VXG124" s="484">
        <v>486.86</v>
      </c>
      <c r="VXH124" s="485">
        <v>456.41</v>
      </c>
      <c r="VXI124" s="480" t="s">
        <v>181</v>
      </c>
      <c r="VXJ124" s="481" t="s">
        <v>2082</v>
      </c>
      <c r="VXK124" s="481" t="s">
        <v>2083</v>
      </c>
      <c r="VXL124" s="480" t="s">
        <v>2084</v>
      </c>
      <c r="VXM124" s="482" t="s">
        <v>27</v>
      </c>
      <c r="VXN124" s="483">
        <v>28.15</v>
      </c>
      <c r="VXO124" s="484">
        <v>486.86</v>
      </c>
      <c r="VXP124" s="485">
        <v>456.41</v>
      </c>
      <c r="VXQ124" s="480" t="s">
        <v>181</v>
      </c>
      <c r="VXR124" s="481" t="s">
        <v>2082</v>
      </c>
      <c r="VXS124" s="481" t="s">
        <v>2083</v>
      </c>
      <c r="VXT124" s="480" t="s">
        <v>2084</v>
      </c>
      <c r="VXU124" s="482" t="s">
        <v>27</v>
      </c>
      <c r="VXV124" s="483">
        <v>28.15</v>
      </c>
      <c r="VXW124" s="484">
        <v>486.86</v>
      </c>
      <c r="VXX124" s="485">
        <v>456.41</v>
      </c>
      <c r="VXY124" s="480" t="s">
        <v>181</v>
      </c>
      <c r="VXZ124" s="481" t="s">
        <v>2082</v>
      </c>
      <c r="VYA124" s="481" t="s">
        <v>2083</v>
      </c>
      <c r="VYB124" s="480" t="s">
        <v>2084</v>
      </c>
      <c r="VYC124" s="482" t="s">
        <v>27</v>
      </c>
      <c r="VYD124" s="483">
        <v>28.15</v>
      </c>
      <c r="VYE124" s="484">
        <v>486.86</v>
      </c>
      <c r="VYF124" s="485">
        <v>456.41</v>
      </c>
      <c r="VYG124" s="480" t="s">
        <v>181</v>
      </c>
      <c r="VYH124" s="481" t="s">
        <v>2082</v>
      </c>
      <c r="VYI124" s="481" t="s">
        <v>2083</v>
      </c>
      <c r="VYJ124" s="480" t="s">
        <v>2084</v>
      </c>
      <c r="VYK124" s="482" t="s">
        <v>27</v>
      </c>
      <c r="VYL124" s="483">
        <v>28.15</v>
      </c>
      <c r="VYM124" s="484">
        <v>486.86</v>
      </c>
      <c r="VYN124" s="485">
        <v>456.41</v>
      </c>
      <c r="VYO124" s="480" t="s">
        <v>181</v>
      </c>
      <c r="VYP124" s="481" t="s">
        <v>2082</v>
      </c>
      <c r="VYQ124" s="481" t="s">
        <v>2083</v>
      </c>
      <c r="VYR124" s="480" t="s">
        <v>2084</v>
      </c>
      <c r="VYS124" s="482" t="s">
        <v>27</v>
      </c>
      <c r="VYT124" s="483">
        <v>28.15</v>
      </c>
      <c r="VYU124" s="484">
        <v>486.86</v>
      </c>
      <c r="VYV124" s="485">
        <v>456.41</v>
      </c>
      <c r="VYW124" s="480" t="s">
        <v>181</v>
      </c>
      <c r="VYX124" s="481" t="s">
        <v>2082</v>
      </c>
      <c r="VYY124" s="481" t="s">
        <v>2083</v>
      </c>
      <c r="VYZ124" s="480" t="s">
        <v>2084</v>
      </c>
      <c r="VZA124" s="482" t="s">
        <v>27</v>
      </c>
      <c r="VZB124" s="483">
        <v>28.15</v>
      </c>
      <c r="VZC124" s="484">
        <v>486.86</v>
      </c>
      <c r="VZD124" s="485">
        <v>456.41</v>
      </c>
      <c r="VZE124" s="480" t="s">
        <v>181</v>
      </c>
      <c r="VZF124" s="481" t="s">
        <v>2082</v>
      </c>
      <c r="VZG124" s="481" t="s">
        <v>2083</v>
      </c>
      <c r="VZH124" s="480" t="s">
        <v>2084</v>
      </c>
      <c r="VZI124" s="482" t="s">
        <v>27</v>
      </c>
      <c r="VZJ124" s="483">
        <v>28.15</v>
      </c>
      <c r="VZK124" s="484">
        <v>486.86</v>
      </c>
      <c r="VZL124" s="485">
        <v>456.41</v>
      </c>
      <c r="VZM124" s="480" t="s">
        <v>181</v>
      </c>
      <c r="VZN124" s="481" t="s">
        <v>2082</v>
      </c>
      <c r="VZO124" s="481" t="s">
        <v>2083</v>
      </c>
      <c r="VZP124" s="480" t="s">
        <v>2084</v>
      </c>
      <c r="VZQ124" s="482" t="s">
        <v>27</v>
      </c>
      <c r="VZR124" s="483">
        <v>28.15</v>
      </c>
      <c r="VZS124" s="484">
        <v>486.86</v>
      </c>
      <c r="VZT124" s="485">
        <v>456.41</v>
      </c>
      <c r="VZU124" s="480" t="s">
        <v>181</v>
      </c>
      <c r="VZV124" s="481" t="s">
        <v>2082</v>
      </c>
      <c r="VZW124" s="481" t="s">
        <v>2083</v>
      </c>
      <c r="VZX124" s="480" t="s">
        <v>2084</v>
      </c>
      <c r="VZY124" s="482" t="s">
        <v>27</v>
      </c>
      <c r="VZZ124" s="483">
        <v>28.15</v>
      </c>
      <c r="WAA124" s="484">
        <v>486.86</v>
      </c>
      <c r="WAB124" s="485">
        <v>456.41</v>
      </c>
      <c r="WAC124" s="480" t="s">
        <v>181</v>
      </c>
      <c r="WAD124" s="481" t="s">
        <v>2082</v>
      </c>
      <c r="WAE124" s="481" t="s">
        <v>2083</v>
      </c>
      <c r="WAF124" s="480" t="s">
        <v>2084</v>
      </c>
      <c r="WAG124" s="482" t="s">
        <v>27</v>
      </c>
      <c r="WAH124" s="483">
        <v>28.15</v>
      </c>
      <c r="WAI124" s="484">
        <v>486.86</v>
      </c>
      <c r="WAJ124" s="485">
        <v>456.41</v>
      </c>
      <c r="WAK124" s="480" t="s">
        <v>181</v>
      </c>
      <c r="WAL124" s="481" t="s">
        <v>2082</v>
      </c>
      <c r="WAM124" s="481" t="s">
        <v>2083</v>
      </c>
      <c r="WAN124" s="480" t="s">
        <v>2084</v>
      </c>
      <c r="WAO124" s="482" t="s">
        <v>27</v>
      </c>
      <c r="WAP124" s="483">
        <v>28.15</v>
      </c>
      <c r="WAQ124" s="484">
        <v>486.86</v>
      </c>
      <c r="WAR124" s="485">
        <v>456.41</v>
      </c>
      <c r="WAS124" s="480" t="s">
        <v>181</v>
      </c>
      <c r="WAT124" s="481" t="s">
        <v>2082</v>
      </c>
      <c r="WAU124" s="481" t="s">
        <v>2083</v>
      </c>
      <c r="WAV124" s="480" t="s">
        <v>2084</v>
      </c>
      <c r="WAW124" s="482" t="s">
        <v>27</v>
      </c>
      <c r="WAX124" s="483">
        <v>28.15</v>
      </c>
      <c r="WAY124" s="484">
        <v>486.86</v>
      </c>
      <c r="WAZ124" s="485">
        <v>456.41</v>
      </c>
      <c r="WBA124" s="480" t="s">
        <v>181</v>
      </c>
      <c r="WBB124" s="481" t="s">
        <v>2082</v>
      </c>
      <c r="WBC124" s="481" t="s">
        <v>2083</v>
      </c>
      <c r="WBD124" s="480" t="s">
        <v>2084</v>
      </c>
      <c r="WBE124" s="482" t="s">
        <v>27</v>
      </c>
      <c r="WBF124" s="483">
        <v>28.15</v>
      </c>
      <c r="WBG124" s="484">
        <v>486.86</v>
      </c>
      <c r="WBH124" s="485">
        <v>456.41</v>
      </c>
      <c r="WBI124" s="480" t="s">
        <v>181</v>
      </c>
      <c r="WBJ124" s="481" t="s">
        <v>2082</v>
      </c>
      <c r="WBK124" s="481" t="s">
        <v>2083</v>
      </c>
      <c r="WBL124" s="480" t="s">
        <v>2084</v>
      </c>
      <c r="WBM124" s="482" t="s">
        <v>27</v>
      </c>
      <c r="WBN124" s="483">
        <v>28.15</v>
      </c>
      <c r="WBO124" s="484">
        <v>486.86</v>
      </c>
      <c r="WBP124" s="485">
        <v>456.41</v>
      </c>
      <c r="WBQ124" s="480" t="s">
        <v>181</v>
      </c>
      <c r="WBR124" s="481" t="s">
        <v>2082</v>
      </c>
      <c r="WBS124" s="481" t="s">
        <v>2083</v>
      </c>
      <c r="WBT124" s="480" t="s">
        <v>2084</v>
      </c>
      <c r="WBU124" s="482" t="s">
        <v>27</v>
      </c>
      <c r="WBV124" s="483">
        <v>28.15</v>
      </c>
      <c r="WBW124" s="484">
        <v>486.86</v>
      </c>
      <c r="WBX124" s="485">
        <v>456.41</v>
      </c>
      <c r="WBY124" s="480" t="s">
        <v>181</v>
      </c>
      <c r="WBZ124" s="481" t="s">
        <v>2082</v>
      </c>
      <c r="WCA124" s="481" t="s">
        <v>2083</v>
      </c>
      <c r="WCB124" s="480" t="s">
        <v>2084</v>
      </c>
      <c r="WCC124" s="482" t="s">
        <v>27</v>
      </c>
      <c r="WCD124" s="483">
        <v>28.15</v>
      </c>
      <c r="WCE124" s="484">
        <v>486.86</v>
      </c>
      <c r="WCF124" s="485">
        <v>456.41</v>
      </c>
      <c r="WCG124" s="480" t="s">
        <v>181</v>
      </c>
      <c r="WCH124" s="481" t="s">
        <v>2082</v>
      </c>
      <c r="WCI124" s="481" t="s">
        <v>2083</v>
      </c>
      <c r="WCJ124" s="480" t="s">
        <v>2084</v>
      </c>
      <c r="WCK124" s="482" t="s">
        <v>27</v>
      </c>
      <c r="WCL124" s="483">
        <v>28.15</v>
      </c>
      <c r="WCM124" s="484">
        <v>486.86</v>
      </c>
      <c r="WCN124" s="485">
        <v>456.41</v>
      </c>
      <c r="WCO124" s="480" t="s">
        <v>181</v>
      </c>
      <c r="WCP124" s="481" t="s">
        <v>2082</v>
      </c>
      <c r="WCQ124" s="481" t="s">
        <v>2083</v>
      </c>
      <c r="WCR124" s="480" t="s">
        <v>2084</v>
      </c>
      <c r="WCS124" s="482" t="s">
        <v>27</v>
      </c>
      <c r="WCT124" s="483">
        <v>28.15</v>
      </c>
      <c r="WCU124" s="484">
        <v>486.86</v>
      </c>
      <c r="WCV124" s="485">
        <v>456.41</v>
      </c>
      <c r="WCW124" s="480" t="s">
        <v>181</v>
      </c>
      <c r="WCX124" s="481" t="s">
        <v>2082</v>
      </c>
      <c r="WCY124" s="481" t="s">
        <v>2083</v>
      </c>
      <c r="WCZ124" s="480" t="s">
        <v>2084</v>
      </c>
      <c r="WDA124" s="482" t="s">
        <v>27</v>
      </c>
      <c r="WDB124" s="483">
        <v>28.15</v>
      </c>
      <c r="WDC124" s="484">
        <v>486.86</v>
      </c>
      <c r="WDD124" s="485">
        <v>456.41</v>
      </c>
      <c r="WDE124" s="480" t="s">
        <v>181</v>
      </c>
      <c r="WDF124" s="481" t="s">
        <v>2082</v>
      </c>
      <c r="WDG124" s="481" t="s">
        <v>2083</v>
      </c>
      <c r="WDH124" s="480" t="s">
        <v>2084</v>
      </c>
      <c r="WDI124" s="482" t="s">
        <v>27</v>
      </c>
      <c r="WDJ124" s="483">
        <v>28.15</v>
      </c>
      <c r="WDK124" s="484">
        <v>486.86</v>
      </c>
      <c r="WDL124" s="485">
        <v>456.41</v>
      </c>
      <c r="WDM124" s="480" t="s">
        <v>181</v>
      </c>
      <c r="WDN124" s="481" t="s">
        <v>2082</v>
      </c>
      <c r="WDO124" s="481" t="s">
        <v>2083</v>
      </c>
      <c r="WDP124" s="480" t="s">
        <v>2084</v>
      </c>
      <c r="WDQ124" s="482" t="s">
        <v>27</v>
      </c>
      <c r="WDR124" s="483">
        <v>28.15</v>
      </c>
      <c r="WDS124" s="484">
        <v>486.86</v>
      </c>
      <c r="WDT124" s="485">
        <v>456.41</v>
      </c>
      <c r="WDU124" s="480" t="s">
        <v>181</v>
      </c>
      <c r="WDV124" s="481" t="s">
        <v>2082</v>
      </c>
      <c r="WDW124" s="481" t="s">
        <v>2083</v>
      </c>
      <c r="WDX124" s="480" t="s">
        <v>2084</v>
      </c>
      <c r="WDY124" s="482" t="s">
        <v>27</v>
      </c>
      <c r="WDZ124" s="483">
        <v>28.15</v>
      </c>
      <c r="WEA124" s="484">
        <v>486.86</v>
      </c>
      <c r="WEB124" s="485">
        <v>456.41</v>
      </c>
      <c r="WEC124" s="480" t="s">
        <v>181</v>
      </c>
      <c r="WED124" s="481" t="s">
        <v>2082</v>
      </c>
      <c r="WEE124" s="481" t="s">
        <v>2083</v>
      </c>
      <c r="WEF124" s="480" t="s">
        <v>2084</v>
      </c>
      <c r="WEG124" s="482" t="s">
        <v>27</v>
      </c>
      <c r="WEH124" s="483">
        <v>28.15</v>
      </c>
      <c r="WEI124" s="484">
        <v>486.86</v>
      </c>
      <c r="WEJ124" s="485">
        <v>456.41</v>
      </c>
      <c r="WEK124" s="480" t="s">
        <v>181</v>
      </c>
      <c r="WEL124" s="481" t="s">
        <v>2082</v>
      </c>
      <c r="WEM124" s="481" t="s">
        <v>2083</v>
      </c>
      <c r="WEN124" s="480" t="s">
        <v>2084</v>
      </c>
      <c r="WEO124" s="482" t="s">
        <v>27</v>
      </c>
      <c r="WEP124" s="483">
        <v>28.15</v>
      </c>
      <c r="WEQ124" s="484">
        <v>486.86</v>
      </c>
      <c r="WER124" s="485">
        <v>456.41</v>
      </c>
      <c r="WES124" s="480" t="s">
        <v>181</v>
      </c>
      <c r="WET124" s="481" t="s">
        <v>2082</v>
      </c>
      <c r="WEU124" s="481" t="s">
        <v>2083</v>
      </c>
      <c r="WEV124" s="480" t="s">
        <v>2084</v>
      </c>
      <c r="WEW124" s="482" t="s">
        <v>27</v>
      </c>
      <c r="WEX124" s="483">
        <v>28.15</v>
      </c>
      <c r="WEY124" s="484">
        <v>486.86</v>
      </c>
      <c r="WEZ124" s="485">
        <v>456.41</v>
      </c>
      <c r="WFA124" s="480" t="s">
        <v>181</v>
      </c>
      <c r="WFB124" s="481" t="s">
        <v>2082</v>
      </c>
      <c r="WFC124" s="481" t="s">
        <v>2083</v>
      </c>
      <c r="WFD124" s="480" t="s">
        <v>2084</v>
      </c>
      <c r="WFE124" s="482" t="s">
        <v>27</v>
      </c>
      <c r="WFF124" s="483">
        <v>28.15</v>
      </c>
      <c r="WFG124" s="484">
        <v>486.86</v>
      </c>
      <c r="WFH124" s="485">
        <v>456.41</v>
      </c>
      <c r="WFI124" s="480" t="s">
        <v>181</v>
      </c>
      <c r="WFJ124" s="481" t="s">
        <v>2082</v>
      </c>
      <c r="WFK124" s="481" t="s">
        <v>2083</v>
      </c>
      <c r="WFL124" s="480" t="s">
        <v>2084</v>
      </c>
      <c r="WFM124" s="482" t="s">
        <v>27</v>
      </c>
      <c r="WFN124" s="483">
        <v>28.15</v>
      </c>
      <c r="WFO124" s="484">
        <v>486.86</v>
      </c>
      <c r="WFP124" s="485">
        <v>456.41</v>
      </c>
      <c r="WFQ124" s="480" t="s">
        <v>181</v>
      </c>
      <c r="WFR124" s="481" t="s">
        <v>2082</v>
      </c>
      <c r="WFS124" s="481" t="s">
        <v>2083</v>
      </c>
      <c r="WFT124" s="480" t="s">
        <v>2084</v>
      </c>
      <c r="WFU124" s="482" t="s">
        <v>27</v>
      </c>
      <c r="WFV124" s="483">
        <v>28.15</v>
      </c>
      <c r="WFW124" s="484">
        <v>486.86</v>
      </c>
      <c r="WFX124" s="485">
        <v>456.41</v>
      </c>
      <c r="WFY124" s="480" t="s">
        <v>181</v>
      </c>
      <c r="WFZ124" s="481" t="s">
        <v>2082</v>
      </c>
      <c r="WGA124" s="481" t="s">
        <v>2083</v>
      </c>
      <c r="WGB124" s="480" t="s">
        <v>2084</v>
      </c>
      <c r="WGC124" s="482" t="s">
        <v>27</v>
      </c>
      <c r="WGD124" s="483">
        <v>28.15</v>
      </c>
      <c r="WGE124" s="484">
        <v>486.86</v>
      </c>
      <c r="WGF124" s="485">
        <v>456.41</v>
      </c>
      <c r="WGG124" s="480" t="s">
        <v>181</v>
      </c>
      <c r="WGH124" s="481" t="s">
        <v>2082</v>
      </c>
      <c r="WGI124" s="481" t="s">
        <v>2083</v>
      </c>
      <c r="WGJ124" s="480" t="s">
        <v>2084</v>
      </c>
      <c r="WGK124" s="482" t="s">
        <v>27</v>
      </c>
      <c r="WGL124" s="483">
        <v>28.15</v>
      </c>
      <c r="WGM124" s="484">
        <v>486.86</v>
      </c>
      <c r="WGN124" s="485">
        <v>456.41</v>
      </c>
      <c r="WGO124" s="480" t="s">
        <v>181</v>
      </c>
      <c r="WGP124" s="481" t="s">
        <v>2082</v>
      </c>
      <c r="WGQ124" s="481" t="s">
        <v>2083</v>
      </c>
      <c r="WGR124" s="480" t="s">
        <v>2084</v>
      </c>
      <c r="WGS124" s="482" t="s">
        <v>27</v>
      </c>
      <c r="WGT124" s="483">
        <v>28.15</v>
      </c>
      <c r="WGU124" s="484">
        <v>486.86</v>
      </c>
      <c r="WGV124" s="485">
        <v>456.41</v>
      </c>
      <c r="WGW124" s="480" t="s">
        <v>181</v>
      </c>
      <c r="WGX124" s="481" t="s">
        <v>2082</v>
      </c>
      <c r="WGY124" s="481" t="s">
        <v>2083</v>
      </c>
      <c r="WGZ124" s="480" t="s">
        <v>2084</v>
      </c>
      <c r="WHA124" s="482" t="s">
        <v>27</v>
      </c>
      <c r="WHB124" s="483">
        <v>28.15</v>
      </c>
      <c r="WHC124" s="484">
        <v>486.86</v>
      </c>
      <c r="WHD124" s="485">
        <v>456.41</v>
      </c>
      <c r="WHE124" s="480" t="s">
        <v>181</v>
      </c>
      <c r="WHF124" s="481" t="s">
        <v>2082</v>
      </c>
      <c r="WHG124" s="481" t="s">
        <v>2083</v>
      </c>
      <c r="WHH124" s="480" t="s">
        <v>2084</v>
      </c>
      <c r="WHI124" s="482" t="s">
        <v>27</v>
      </c>
      <c r="WHJ124" s="483">
        <v>28.15</v>
      </c>
      <c r="WHK124" s="484">
        <v>486.86</v>
      </c>
      <c r="WHL124" s="485">
        <v>456.41</v>
      </c>
      <c r="WHM124" s="480" t="s">
        <v>181</v>
      </c>
      <c r="WHN124" s="481" t="s">
        <v>2082</v>
      </c>
      <c r="WHO124" s="481" t="s">
        <v>2083</v>
      </c>
      <c r="WHP124" s="480" t="s">
        <v>2084</v>
      </c>
      <c r="WHQ124" s="482" t="s">
        <v>27</v>
      </c>
      <c r="WHR124" s="483">
        <v>28.15</v>
      </c>
      <c r="WHS124" s="484">
        <v>486.86</v>
      </c>
      <c r="WHT124" s="485">
        <v>456.41</v>
      </c>
      <c r="WHU124" s="480" t="s">
        <v>181</v>
      </c>
      <c r="WHV124" s="481" t="s">
        <v>2082</v>
      </c>
      <c r="WHW124" s="481" t="s">
        <v>2083</v>
      </c>
      <c r="WHX124" s="480" t="s">
        <v>2084</v>
      </c>
      <c r="WHY124" s="482" t="s">
        <v>27</v>
      </c>
      <c r="WHZ124" s="483">
        <v>28.15</v>
      </c>
      <c r="WIA124" s="484">
        <v>486.86</v>
      </c>
      <c r="WIB124" s="485">
        <v>456.41</v>
      </c>
      <c r="WIC124" s="480" t="s">
        <v>181</v>
      </c>
      <c r="WID124" s="481" t="s">
        <v>2082</v>
      </c>
      <c r="WIE124" s="481" t="s">
        <v>2083</v>
      </c>
      <c r="WIF124" s="480" t="s">
        <v>2084</v>
      </c>
      <c r="WIG124" s="482" t="s">
        <v>27</v>
      </c>
      <c r="WIH124" s="483">
        <v>28.15</v>
      </c>
      <c r="WII124" s="484">
        <v>486.86</v>
      </c>
      <c r="WIJ124" s="485">
        <v>456.41</v>
      </c>
      <c r="WIK124" s="480" t="s">
        <v>181</v>
      </c>
      <c r="WIL124" s="481" t="s">
        <v>2082</v>
      </c>
      <c r="WIM124" s="481" t="s">
        <v>2083</v>
      </c>
      <c r="WIN124" s="480" t="s">
        <v>2084</v>
      </c>
      <c r="WIO124" s="482" t="s">
        <v>27</v>
      </c>
      <c r="WIP124" s="483">
        <v>28.15</v>
      </c>
      <c r="WIQ124" s="484">
        <v>486.86</v>
      </c>
      <c r="WIR124" s="485">
        <v>456.41</v>
      </c>
      <c r="WIS124" s="480" t="s">
        <v>181</v>
      </c>
      <c r="WIT124" s="481" t="s">
        <v>2082</v>
      </c>
      <c r="WIU124" s="481" t="s">
        <v>2083</v>
      </c>
      <c r="WIV124" s="480" t="s">
        <v>2084</v>
      </c>
      <c r="WIW124" s="482" t="s">
        <v>27</v>
      </c>
      <c r="WIX124" s="483">
        <v>28.15</v>
      </c>
      <c r="WIY124" s="484">
        <v>486.86</v>
      </c>
      <c r="WIZ124" s="485">
        <v>456.41</v>
      </c>
      <c r="WJA124" s="480" t="s">
        <v>181</v>
      </c>
      <c r="WJB124" s="481" t="s">
        <v>2082</v>
      </c>
      <c r="WJC124" s="481" t="s">
        <v>2083</v>
      </c>
      <c r="WJD124" s="480" t="s">
        <v>2084</v>
      </c>
      <c r="WJE124" s="482" t="s">
        <v>27</v>
      </c>
      <c r="WJF124" s="483">
        <v>28.15</v>
      </c>
      <c r="WJG124" s="484">
        <v>486.86</v>
      </c>
      <c r="WJH124" s="485">
        <v>456.41</v>
      </c>
      <c r="WJI124" s="480" t="s">
        <v>181</v>
      </c>
      <c r="WJJ124" s="481" t="s">
        <v>2082</v>
      </c>
      <c r="WJK124" s="481" t="s">
        <v>2083</v>
      </c>
      <c r="WJL124" s="480" t="s">
        <v>2084</v>
      </c>
      <c r="WJM124" s="482" t="s">
        <v>27</v>
      </c>
      <c r="WJN124" s="483">
        <v>28.15</v>
      </c>
      <c r="WJO124" s="484">
        <v>486.86</v>
      </c>
      <c r="WJP124" s="485">
        <v>456.41</v>
      </c>
      <c r="WJQ124" s="480" t="s">
        <v>181</v>
      </c>
      <c r="WJR124" s="481" t="s">
        <v>2082</v>
      </c>
      <c r="WJS124" s="481" t="s">
        <v>2083</v>
      </c>
      <c r="WJT124" s="480" t="s">
        <v>2084</v>
      </c>
      <c r="WJU124" s="482" t="s">
        <v>27</v>
      </c>
      <c r="WJV124" s="483">
        <v>28.15</v>
      </c>
      <c r="WJW124" s="484">
        <v>486.86</v>
      </c>
      <c r="WJX124" s="485">
        <v>456.41</v>
      </c>
      <c r="WJY124" s="480" t="s">
        <v>181</v>
      </c>
      <c r="WJZ124" s="481" t="s">
        <v>2082</v>
      </c>
      <c r="WKA124" s="481" t="s">
        <v>2083</v>
      </c>
      <c r="WKB124" s="480" t="s">
        <v>2084</v>
      </c>
      <c r="WKC124" s="482" t="s">
        <v>27</v>
      </c>
      <c r="WKD124" s="483">
        <v>28.15</v>
      </c>
      <c r="WKE124" s="484">
        <v>486.86</v>
      </c>
      <c r="WKF124" s="485">
        <v>456.41</v>
      </c>
      <c r="WKG124" s="480" t="s">
        <v>181</v>
      </c>
      <c r="WKH124" s="481" t="s">
        <v>2082</v>
      </c>
      <c r="WKI124" s="481" t="s">
        <v>2083</v>
      </c>
      <c r="WKJ124" s="480" t="s">
        <v>2084</v>
      </c>
      <c r="WKK124" s="482" t="s">
        <v>27</v>
      </c>
      <c r="WKL124" s="483">
        <v>28.15</v>
      </c>
      <c r="WKM124" s="484">
        <v>486.86</v>
      </c>
      <c r="WKN124" s="485">
        <v>456.41</v>
      </c>
      <c r="WKO124" s="480" t="s">
        <v>181</v>
      </c>
      <c r="WKP124" s="481" t="s">
        <v>2082</v>
      </c>
      <c r="WKQ124" s="481" t="s">
        <v>2083</v>
      </c>
      <c r="WKR124" s="480" t="s">
        <v>2084</v>
      </c>
      <c r="WKS124" s="482" t="s">
        <v>27</v>
      </c>
      <c r="WKT124" s="483">
        <v>28.15</v>
      </c>
      <c r="WKU124" s="484">
        <v>486.86</v>
      </c>
      <c r="WKV124" s="485">
        <v>456.41</v>
      </c>
      <c r="WKW124" s="480" t="s">
        <v>181</v>
      </c>
      <c r="WKX124" s="481" t="s">
        <v>2082</v>
      </c>
      <c r="WKY124" s="481" t="s">
        <v>2083</v>
      </c>
      <c r="WKZ124" s="480" t="s">
        <v>2084</v>
      </c>
      <c r="WLA124" s="482" t="s">
        <v>27</v>
      </c>
      <c r="WLB124" s="483">
        <v>28.15</v>
      </c>
      <c r="WLC124" s="484">
        <v>486.86</v>
      </c>
      <c r="WLD124" s="485">
        <v>456.41</v>
      </c>
      <c r="WLE124" s="480" t="s">
        <v>181</v>
      </c>
      <c r="WLF124" s="481" t="s">
        <v>2082</v>
      </c>
      <c r="WLG124" s="481" t="s">
        <v>2083</v>
      </c>
      <c r="WLH124" s="480" t="s">
        <v>2084</v>
      </c>
      <c r="WLI124" s="482" t="s">
        <v>27</v>
      </c>
      <c r="WLJ124" s="483">
        <v>28.15</v>
      </c>
      <c r="WLK124" s="484">
        <v>486.86</v>
      </c>
      <c r="WLL124" s="485">
        <v>456.41</v>
      </c>
      <c r="WLM124" s="480" t="s">
        <v>181</v>
      </c>
      <c r="WLN124" s="481" t="s">
        <v>2082</v>
      </c>
      <c r="WLO124" s="481" t="s">
        <v>2083</v>
      </c>
      <c r="WLP124" s="480" t="s">
        <v>2084</v>
      </c>
      <c r="WLQ124" s="482" t="s">
        <v>27</v>
      </c>
      <c r="WLR124" s="483">
        <v>28.15</v>
      </c>
      <c r="WLS124" s="484">
        <v>486.86</v>
      </c>
      <c r="WLT124" s="485">
        <v>456.41</v>
      </c>
      <c r="WLU124" s="480" t="s">
        <v>181</v>
      </c>
      <c r="WLV124" s="481" t="s">
        <v>2082</v>
      </c>
      <c r="WLW124" s="481" t="s">
        <v>2083</v>
      </c>
      <c r="WLX124" s="480" t="s">
        <v>2084</v>
      </c>
      <c r="WLY124" s="482" t="s">
        <v>27</v>
      </c>
      <c r="WLZ124" s="483">
        <v>28.15</v>
      </c>
      <c r="WMA124" s="484">
        <v>486.86</v>
      </c>
      <c r="WMB124" s="485">
        <v>456.41</v>
      </c>
      <c r="WMC124" s="480" t="s">
        <v>181</v>
      </c>
      <c r="WMD124" s="481" t="s">
        <v>2082</v>
      </c>
      <c r="WME124" s="481" t="s">
        <v>2083</v>
      </c>
      <c r="WMF124" s="480" t="s">
        <v>2084</v>
      </c>
      <c r="WMG124" s="482" t="s">
        <v>27</v>
      </c>
      <c r="WMH124" s="483">
        <v>28.15</v>
      </c>
      <c r="WMI124" s="484">
        <v>486.86</v>
      </c>
      <c r="WMJ124" s="485">
        <v>456.41</v>
      </c>
      <c r="WMK124" s="480" t="s">
        <v>181</v>
      </c>
      <c r="WML124" s="481" t="s">
        <v>2082</v>
      </c>
      <c r="WMM124" s="481" t="s">
        <v>2083</v>
      </c>
      <c r="WMN124" s="480" t="s">
        <v>2084</v>
      </c>
      <c r="WMO124" s="482" t="s">
        <v>27</v>
      </c>
      <c r="WMP124" s="483">
        <v>28.15</v>
      </c>
      <c r="WMQ124" s="484">
        <v>486.86</v>
      </c>
      <c r="WMR124" s="485">
        <v>456.41</v>
      </c>
      <c r="WMS124" s="480" t="s">
        <v>181</v>
      </c>
      <c r="WMT124" s="481" t="s">
        <v>2082</v>
      </c>
      <c r="WMU124" s="481" t="s">
        <v>2083</v>
      </c>
      <c r="WMV124" s="480" t="s">
        <v>2084</v>
      </c>
      <c r="WMW124" s="482" t="s">
        <v>27</v>
      </c>
      <c r="WMX124" s="483">
        <v>28.15</v>
      </c>
      <c r="WMY124" s="484">
        <v>486.86</v>
      </c>
      <c r="WMZ124" s="485">
        <v>456.41</v>
      </c>
      <c r="WNA124" s="480" t="s">
        <v>181</v>
      </c>
      <c r="WNB124" s="481" t="s">
        <v>2082</v>
      </c>
      <c r="WNC124" s="481" t="s">
        <v>2083</v>
      </c>
      <c r="WND124" s="480" t="s">
        <v>2084</v>
      </c>
      <c r="WNE124" s="482" t="s">
        <v>27</v>
      </c>
      <c r="WNF124" s="483">
        <v>28.15</v>
      </c>
      <c r="WNG124" s="484">
        <v>486.86</v>
      </c>
      <c r="WNH124" s="485">
        <v>456.41</v>
      </c>
      <c r="WNI124" s="480" t="s">
        <v>181</v>
      </c>
      <c r="WNJ124" s="481" t="s">
        <v>2082</v>
      </c>
      <c r="WNK124" s="481" t="s">
        <v>2083</v>
      </c>
      <c r="WNL124" s="480" t="s">
        <v>2084</v>
      </c>
      <c r="WNM124" s="482" t="s">
        <v>27</v>
      </c>
      <c r="WNN124" s="483">
        <v>28.15</v>
      </c>
      <c r="WNO124" s="484">
        <v>486.86</v>
      </c>
      <c r="WNP124" s="485">
        <v>456.41</v>
      </c>
      <c r="WNQ124" s="480" t="s">
        <v>181</v>
      </c>
      <c r="WNR124" s="481" t="s">
        <v>2082</v>
      </c>
      <c r="WNS124" s="481" t="s">
        <v>2083</v>
      </c>
      <c r="WNT124" s="480" t="s">
        <v>2084</v>
      </c>
      <c r="WNU124" s="482" t="s">
        <v>27</v>
      </c>
      <c r="WNV124" s="483">
        <v>28.15</v>
      </c>
      <c r="WNW124" s="484">
        <v>486.86</v>
      </c>
      <c r="WNX124" s="485">
        <v>456.41</v>
      </c>
      <c r="WNY124" s="480" t="s">
        <v>181</v>
      </c>
      <c r="WNZ124" s="481" t="s">
        <v>2082</v>
      </c>
      <c r="WOA124" s="481" t="s">
        <v>2083</v>
      </c>
      <c r="WOB124" s="480" t="s">
        <v>2084</v>
      </c>
      <c r="WOC124" s="482" t="s">
        <v>27</v>
      </c>
      <c r="WOD124" s="483">
        <v>28.15</v>
      </c>
      <c r="WOE124" s="484">
        <v>486.86</v>
      </c>
      <c r="WOF124" s="485">
        <v>456.41</v>
      </c>
      <c r="WOG124" s="480" t="s">
        <v>181</v>
      </c>
      <c r="WOH124" s="481" t="s">
        <v>2082</v>
      </c>
      <c r="WOI124" s="481" t="s">
        <v>2083</v>
      </c>
      <c r="WOJ124" s="480" t="s">
        <v>2084</v>
      </c>
      <c r="WOK124" s="482" t="s">
        <v>27</v>
      </c>
      <c r="WOL124" s="483">
        <v>28.15</v>
      </c>
      <c r="WOM124" s="484">
        <v>486.86</v>
      </c>
      <c r="WON124" s="485">
        <v>456.41</v>
      </c>
      <c r="WOO124" s="480" t="s">
        <v>181</v>
      </c>
      <c r="WOP124" s="481" t="s">
        <v>2082</v>
      </c>
      <c r="WOQ124" s="481" t="s">
        <v>2083</v>
      </c>
      <c r="WOR124" s="480" t="s">
        <v>2084</v>
      </c>
      <c r="WOS124" s="482" t="s">
        <v>27</v>
      </c>
      <c r="WOT124" s="483">
        <v>28.15</v>
      </c>
      <c r="WOU124" s="484">
        <v>486.86</v>
      </c>
      <c r="WOV124" s="485">
        <v>456.41</v>
      </c>
      <c r="WOW124" s="480" t="s">
        <v>181</v>
      </c>
      <c r="WOX124" s="481" t="s">
        <v>2082</v>
      </c>
      <c r="WOY124" s="481" t="s">
        <v>2083</v>
      </c>
      <c r="WOZ124" s="480" t="s">
        <v>2084</v>
      </c>
      <c r="WPA124" s="482" t="s">
        <v>27</v>
      </c>
      <c r="WPB124" s="483">
        <v>28.15</v>
      </c>
      <c r="WPC124" s="484">
        <v>486.86</v>
      </c>
      <c r="WPD124" s="485">
        <v>456.41</v>
      </c>
      <c r="WPE124" s="480" t="s">
        <v>181</v>
      </c>
      <c r="WPF124" s="481" t="s">
        <v>2082</v>
      </c>
      <c r="WPG124" s="481" t="s">
        <v>2083</v>
      </c>
      <c r="WPH124" s="480" t="s">
        <v>2084</v>
      </c>
      <c r="WPI124" s="482" t="s">
        <v>27</v>
      </c>
      <c r="WPJ124" s="483">
        <v>28.15</v>
      </c>
      <c r="WPK124" s="484">
        <v>486.86</v>
      </c>
      <c r="WPL124" s="485">
        <v>456.41</v>
      </c>
      <c r="WPM124" s="480" t="s">
        <v>181</v>
      </c>
      <c r="WPN124" s="481" t="s">
        <v>2082</v>
      </c>
      <c r="WPO124" s="481" t="s">
        <v>2083</v>
      </c>
      <c r="WPP124" s="480" t="s">
        <v>2084</v>
      </c>
      <c r="WPQ124" s="482" t="s">
        <v>27</v>
      </c>
      <c r="WPR124" s="483">
        <v>28.15</v>
      </c>
      <c r="WPS124" s="484">
        <v>486.86</v>
      </c>
      <c r="WPT124" s="485">
        <v>456.41</v>
      </c>
      <c r="WPU124" s="480" t="s">
        <v>181</v>
      </c>
      <c r="WPV124" s="481" t="s">
        <v>2082</v>
      </c>
      <c r="WPW124" s="481" t="s">
        <v>2083</v>
      </c>
      <c r="WPX124" s="480" t="s">
        <v>2084</v>
      </c>
      <c r="WPY124" s="482" t="s">
        <v>27</v>
      </c>
      <c r="WPZ124" s="483">
        <v>28.15</v>
      </c>
      <c r="WQA124" s="484">
        <v>486.86</v>
      </c>
      <c r="WQB124" s="485">
        <v>456.41</v>
      </c>
      <c r="WQC124" s="480" t="s">
        <v>181</v>
      </c>
      <c r="WQD124" s="481" t="s">
        <v>2082</v>
      </c>
      <c r="WQE124" s="481" t="s">
        <v>2083</v>
      </c>
      <c r="WQF124" s="480" t="s">
        <v>2084</v>
      </c>
      <c r="WQG124" s="482" t="s">
        <v>27</v>
      </c>
      <c r="WQH124" s="483">
        <v>28.15</v>
      </c>
      <c r="WQI124" s="484">
        <v>486.86</v>
      </c>
      <c r="WQJ124" s="485">
        <v>456.41</v>
      </c>
      <c r="WQK124" s="480" t="s">
        <v>181</v>
      </c>
      <c r="WQL124" s="481" t="s">
        <v>2082</v>
      </c>
      <c r="WQM124" s="481" t="s">
        <v>2083</v>
      </c>
      <c r="WQN124" s="480" t="s">
        <v>2084</v>
      </c>
      <c r="WQO124" s="482" t="s">
        <v>27</v>
      </c>
      <c r="WQP124" s="483">
        <v>28.15</v>
      </c>
      <c r="WQQ124" s="484">
        <v>486.86</v>
      </c>
      <c r="WQR124" s="485">
        <v>456.41</v>
      </c>
      <c r="WQS124" s="480" t="s">
        <v>181</v>
      </c>
      <c r="WQT124" s="481" t="s">
        <v>2082</v>
      </c>
      <c r="WQU124" s="481" t="s">
        <v>2083</v>
      </c>
      <c r="WQV124" s="480" t="s">
        <v>2084</v>
      </c>
      <c r="WQW124" s="482" t="s">
        <v>27</v>
      </c>
      <c r="WQX124" s="483">
        <v>28.15</v>
      </c>
      <c r="WQY124" s="484">
        <v>486.86</v>
      </c>
      <c r="WQZ124" s="485">
        <v>456.41</v>
      </c>
      <c r="WRA124" s="480" t="s">
        <v>181</v>
      </c>
      <c r="WRB124" s="481" t="s">
        <v>2082</v>
      </c>
      <c r="WRC124" s="481" t="s">
        <v>2083</v>
      </c>
      <c r="WRD124" s="480" t="s">
        <v>2084</v>
      </c>
      <c r="WRE124" s="482" t="s">
        <v>27</v>
      </c>
      <c r="WRF124" s="483">
        <v>28.15</v>
      </c>
      <c r="WRG124" s="484">
        <v>486.86</v>
      </c>
      <c r="WRH124" s="485">
        <v>456.41</v>
      </c>
      <c r="WRI124" s="480" t="s">
        <v>181</v>
      </c>
      <c r="WRJ124" s="481" t="s">
        <v>2082</v>
      </c>
      <c r="WRK124" s="481" t="s">
        <v>2083</v>
      </c>
      <c r="WRL124" s="480" t="s">
        <v>2084</v>
      </c>
      <c r="WRM124" s="482" t="s">
        <v>27</v>
      </c>
      <c r="WRN124" s="483">
        <v>28.15</v>
      </c>
      <c r="WRO124" s="484">
        <v>486.86</v>
      </c>
      <c r="WRP124" s="485">
        <v>456.41</v>
      </c>
      <c r="WRQ124" s="480" t="s">
        <v>181</v>
      </c>
      <c r="WRR124" s="481" t="s">
        <v>2082</v>
      </c>
      <c r="WRS124" s="481" t="s">
        <v>2083</v>
      </c>
      <c r="WRT124" s="480" t="s">
        <v>2084</v>
      </c>
      <c r="WRU124" s="482" t="s">
        <v>27</v>
      </c>
      <c r="WRV124" s="483">
        <v>28.15</v>
      </c>
      <c r="WRW124" s="484">
        <v>486.86</v>
      </c>
      <c r="WRX124" s="485">
        <v>456.41</v>
      </c>
      <c r="WRY124" s="480" t="s">
        <v>181</v>
      </c>
      <c r="WRZ124" s="481" t="s">
        <v>2082</v>
      </c>
      <c r="WSA124" s="481" t="s">
        <v>2083</v>
      </c>
      <c r="WSB124" s="480" t="s">
        <v>2084</v>
      </c>
      <c r="WSC124" s="482" t="s">
        <v>27</v>
      </c>
      <c r="WSD124" s="483">
        <v>28.15</v>
      </c>
      <c r="WSE124" s="484">
        <v>486.86</v>
      </c>
      <c r="WSF124" s="485">
        <v>456.41</v>
      </c>
      <c r="WSG124" s="480" t="s">
        <v>181</v>
      </c>
      <c r="WSH124" s="481" t="s">
        <v>2082</v>
      </c>
      <c r="WSI124" s="481" t="s">
        <v>2083</v>
      </c>
      <c r="WSJ124" s="480" t="s">
        <v>2084</v>
      </c>
      <c r="WSK124" s="482" t="s">
        <v>27</v>
      </c>
      <c r="WSL124" s="483">
        <v>28.15</v>
      </c>
      <c r="WSM124" s="484">
        <v>486.86</v>
      </c>
      <c r="WSN124" s="485">
        <v>456.41</v>
      </c>
      <c r="WSO124" s="480" t="s">
        <v>181</v>
      </c>
      <c r="WSP124" s="481" t="s">
        <v>2082</v>
      </c>
      <c r="WSQ124" s="481" t="s">
        <v>2083</v>
      </c>
      <c r="WSR124" s="480" t="s">
        <v>2084</v>
      </c>
      <c r="WSS124" s="482" t="s">
        <v>27</v>
      </c>
      <c r="WST124" s="483">
        <v>28.15</v>
      </c>
      <c r="WSU124" s="484">
        <v>486.86</v>
      </c>
      <c r="WSV124" s="485">
        <v>456.41</v>
      </c>
      <c r="WSW124" s="480" t="s">
        <v>181</v>
      </c>
      <c r="WSX124" s="481" t="s">
        <v>2082</v>
      </c>
      <c r="WSY124" s="481" t="s">
        <v>2083</v>
      </c>
      <c r="WSZ124" s="480" t="s">
        <v>2084</v>
      </c>
      <c r="WTA124" s="482" t="s">
        <v>27</v>
      </c>
      <c r="WTB124" s="483">
        <v>28.15</v>
      </c>
      <c r="WTC124" s="484">
        <v>486.86</v>
      </c>
      <c r="WTD124" s="485">
        <v>456.41</v>
      </c>
      <c r="WTE124" s="480" t="s">
        <v>181</v>
      </c>
      <c r="WTF124" s="481" t="s">
        <v>2082</v>
      </c>
      <c r="WTG124" s="481" t="s">
        <v>2083</v>
      </c>
      <c r="WTH124" s="480" t="s">
        <v>2084</v>
      </c>
      <c r="WTI124" s="482" t="s">
        <v>27</v>
      </c>
      <c r="WTJ124" s="483">
        <v>28.15</v>
      </c>
      <c r="WTK124" s="484">
        <v>486.86</v>
      </c>
      <c r="WTL124" s="485">
        <v>456.41</v>
      </c>
      <c r="WTM124" s="480" t="s">
        <v>181</v>
      </c>
      <c r="WTN124" s="481" t="s">
        <v>2082</v>
      </c>
      <c r="WTO124" s="481" t="s">
        <v>2083</v>
      </c>
      <c r="WTP124" s="480" t="s">
        <v>2084</v>
      </c>
      <c r="WTQ124" s="482" t="s">
        <v>27</v>
      </c>
      <c r="WTR124" s="483">
        <v>28.15</v>
      </c>
      <c r="WTS124" s="484">
        <v>486.86</v>
      </c>
      <c r="WTT124" s="485">
        <v>456.41</v>
      </c>
      <c r="WTU124" s="480" t="s">
        <v>181</v>
      </c>
      <c r="WTV124" s="481" t="s">
        <v>2082</v>
      </c>
      <c r="WTW124" s="481" t="s">
        <v>2083</v>
      </c>
      <c r="WTX124" s="480" t="s">
        <v>2084</v>
      </c>
      <c r="WTY124" s="482" t="s">
        <v>27</v>
      </c>
      <c r="WTZ124" s="483">
        <v>28.15</v>
      </c>
      <c r="WUA124" s="484">
        <v>486.86</v>
      </c>
      <c r="WUB124" s="485">
        <v>456.41</v>
      </c>
      <c r="WUC124" s="480" t="s">
        <v>181</v>
      </c>
      <c r="WUD124" s="481" t="s">
        <v>2082</v>
      </c>
      <c r="WUE124" s="481" t="s">
        <v>2083</v>
      </c>
      <c r="WUF124" s="480" t="s">
        <v>2084</v>
      </c>
      <c r="WUG124" s="482" t="s">
        <v>27</v>
      </c>
      <c r="WUH124" s="483">
        <v>28.15</v>
      </c>
      <c r="WUI124" s="484">
        <v>486.86</v>
      </c>
      <c r="WUJ124" s="485">
        <v>456.41</v>
      </c>
      <c r="WUK124" s="480" t="s">
        <v>181</v>
      </c>
      <c r="WUL124" s="481" t="s">
        <v>2082</v>
      </c>
      <c r="WUM124" s="481" t="s">
        <v>2083</v>
      </c>
      <c r="WUN124" s="480" t="s">
        <v>2084</v>
      </c>
      <c r="WUO124" s="482" t="s">
        <v>27</v>
      </c>
      <c r="WUP124" s="483">
        <v>28.15</v>
      </c>
      <c r="WUQ124" s="484">
        <v>486.86</v>
      </c>
      <c r="WUR124" s="485">
        <v>456.41</v>
      </c>
      <c r="WUS124" s="480" t="s">
        <v>181</v>
      </c>
      <c r="WUT124" s="481" t="s">
        <v>2082</v>
      </c>
      <c r="WUU124" s="481" t="s">
        <v>2083</v>
      </c>
      <c r="WUV124" s="480" t="s">
        <v>2084</v>
      </c>
      <c r="WUW124" s="482" t="s">
        <v>27</v>
      </c>
      <c r="WUX124" s="483">
        <v>28.15</v>
      </c>
      <c r="WUY124" s="484">
        <v>486.86</v>
      </c>
      <c r="WUZ124" s="485">
        <v>456.41</v>
      </c>
      <c r="WVA124" s="480" t="s">
        <v>181</v>
      </c>
      <c r="WVB124" s="481" t="s">
        <v>2082</v>
      </c>
      <c r="WVC124" s="481" t="s">
        <v>2083</v>
      </c>
      <c r="WVD124" s="480" t="s">
        <v>2084</v>
      </c>
      <c r="WVE124" s="482" t="s">
        <v>27</v>
      </c>
      <c r="WVF124" s="483">
        <v>28.15</v>
      </c>
      <c r="WVG124" s="484">
        <v>486.86</v>
      </c>
      <c r="WVH124" s="485">
        <v>456.41</v>
      </c>
      <c r="WVI124" s="480" t="s">
        <v>181</v>
      </c>
      <c r="WVJ124" s="481" t="s">
        <v>2082</v>
      </c>
      <c r="WVK124" s="481" t="s">
        <v>2083</v>
      </c>
      <c r="WVL124" s="480" t="s">
        <v>2084</v>
      </c>
      <c r="WVM124" s="482" t="s">
        <v>27</v>
      </c>
      <c r="WVN124" s="483">
        <v>28.15</v>
      </c>
      <c r="WVO124" s="484">
        <v>486.86</v>
      </c>
      <c r="WVP124" s="485">
        <v>456.41</v>
      </c>
      <c r="WVQ124" s="480" t="s">
        <v>181</v>
      </c>
      <c r="WVR124" s="481" t="s">
        <v>2082</v>
      </c>
      <c r="WVS124" s="481" t="s">
        <v>2083</v>
      </c>
      <c r="WVT124" s="480" t="s">
        <v>2084</v>
      </c>
      <c r="WVU124" s="482" t="s">
        <v>27</v>
      </c>
      <c r="WVV124" s="483">
        <v>28.15</v>
      </c>
      <c r="WVW124" s="484">
        <v>486.86</v>
      </c>
      <c r="WVX124" s="485">
        <v>456.41</v>
      </c>
      <c r="WVY124" s="480" t="s">
        <v>181</v>
      </c>
      <c r="WVZ124" s="481" t="s">
        <v>2082</v>
      </c>
      <c r="WWA124" s="481" t="s">
        <v>2083</v>
      </c>
      <c r="WWB124" s="480" t="s">
        <v>2084</v>
      </c>
      <c r="WWC124" s="482" t="s">
        <v>27</v>
      </c>
      <c r="WWD124" s="483">
        <v>28.15</v>
      </c>
      <c r="WWE124" s="484">
        <v>486.86</v>
      </c>
      <c r="WWF124" s="485">
        <v>456.41</v>
      </c>
      <c r="WWG124" s="480" t="s">
        <v>181</v>
      </c>
      <c r="WWH124" s="481" t="s">
        <v>2082</v>
      </c>
      <c r="WWI124" s="481" t="s">
        <v>2083</v>
      </c>
      <c r="WWJ124" s="480" t="s">
        <v>2084</v>
      </c>
      <c r="WWK124" s="482" t="s">
        <v>27</v>
      </c>
      <c r="WWL124" s="483">
        <v>28.15</v>
      </c>
      <c r="WWM124" s="484">
        <v>486.86</v>
      </c>
      <c r="WWN124" s="485">
        <v>456.41</v>
      </c>
      <c r="WWO124" s="480" t="s">
        <v>181</v>
      </c>
      <c r="WWP124" s="481" t="s">
        <v>2082</v>
      </c>
      <c r="WWQ124" s="481" t="s">
        <v>2083</v>
      </c>
      <c r="WWR124" s="480" t="s">
        <v>2084</v>
      </c>
      <c r="WWS124" s="482" t="s">
        <v>27</v>
      </c>
      <c r="WWT124" s="483">
        <v>28.15</v>
      </c>
      <c r="WWU124" s="484">
        <v>486.86</v>
      </c>
      <c r="WWV124" s="485">
        <v>456.41</v>
      </c>
      <c r="WWW124" s="480" t="s">
        <v>181</v>
      </c>
      <c r="WWX124" s="481" t="s">
        <v>2082</v>
      </c>
      <c r="WWY124" s="481" t="s">
        <v>2083</v>
      </c>
      <c r="WWZ124" s="480" t="s">
        <v>2084</v>
      </c>
      <c r="WXA124" s="482" t="s">
        <v>27</v>
      </c>
      <c r="WXB124" s="483">
        <v>28.15</v>
      </c>
      <c r="WXC124" s="484">
        <v>486.86</v>
      </c>
      <c r="WXD124" s="485">
        <v>456.41</v>
      </c>
      <c r="WXE124" s="480" t="s">
        <v>181</v>
      </c>
      <c r="WXF124" s="481" t="s">
        <v>2082</v>
      </c>
      <c r="WXG124" s="481" t="s">
        <v>2083</v>
      </c>
      <c r="WXH124" s="480" t="s">
        <v>2084</v>
      </c>
      <c r="WXI124" s="482" t="s">
        <v>27</v>
      </c>
      <c r="WXJ124" s="483">
        <v>28.15</v>
      </c>
      <c r="WXK124" s="484">
        <v>486.86</v>
      </c>
      <c r="WXL124" s="485">
        <v>456.41</v>
      </c>
      <c r="WXM124" s="480" t="s">
        <v>181</v>
      </c>
      <c r="WXN124" s="481" t="s">
        <v>2082</v>
      </c>
      <c r="WXO124" s="481" t="s">
        <v>2083</v>
      </c>
      <c r="WXP124" s="480" t="s">
        <v>2084</v>
      </c>
      <c r="WXQ124" s="482" t="s">
        <v>27</v>
      </c>
      <c r="WXR124" s="483">
        <v>28.15</v>
      </c>
      <c r="WXS124" s="484">
        <v>486.86</v>
      </c>
      <c r="WXT124" s="485">
        <v>456.41</v>
      </c>
      <c r="WXU124" s="480" t="s">
        <v>181</v>
      </c>
      <c r="WXV124" s="481" t="s">
        <v>2082</v>
      </c>
      <c r="WXW124" s="481" t="s">
        <v>2083</v>
      </c>
      <c r="WXX124" s="480" t="s">
        <v>2084</v>
      </c>
      <c r="WXY124" s="482" t="s">
        <v>27</v>
      </c>
      <c r="WXZ124" s="483">
        <v>28.15</v>
      </c>
      <c r="WYA124" s="484">
        <v>486.86</v>
      </c>
      <c r="WYB124" s="485">
        <v>456.41</v>
      </c>
      <c r="WYC124" s="480" t="s">
        <v>181</v>
      </c>
      <c r="WYD124" s="481" t="s">
        <v>2082</v>
      </c>
      <c r="WYE124" s="481" t="s">
        <v>2083</v>
      </c>
      <c r="WYF124" s="480" t="s">
        <v>2084</v>
      </c>
      <c r="WYG124" s="482" t="s">
        <v>27</v>
      </c>
      <c r="WYH124" s="483">
        <v>28.15</v>
      </c>
      <c r="WYI124" s="484">
        <v>486.86</v>
      </c>
      <c r="WYJ124" s="485">
        <v>456.41</v>
      </c>
      <c r="WYK124" s="480" t="s">
        <v>181</v>
      </c>
      <c r="WYL124" s="481" t="s">
        <v>2082</v>
      </c>
      <c r="WYM124" s="481" t="s">
        <v>2083</v>
      </c>
      <c r="WYN124" s="480" t="s">
        <v>2084</v>
      </c>
      <c r="WYO124" s="482" t="s">
        <v>27</v>
      </c>
      <c r="WYP124" s="483">
        <v>28.15</v>
      </c>
      <c r="WYQ124" s="484">
        <v>486.86</v>
      </c>
      <c r="WYR124" s="485">
        <v>456.41</v>
      </c>
      <c r="WYS124" s="480" t="s">
        <v>181</v>
      </c>
      <c r="WYT124" s="481" t="s">
        <v>2082</v>
      </c>
      <c r="WYU124" s="481" t="s">
        <v>2083</v>
      </c>
      <c r="WYV124" s="480" t="s">
        <v>2084</v>
      </c>
      <c r="WYW124" s="482" t="s">
        <v>27</v>
      </c>
      <c r="WYX124" s="483">
        <v>28.15</v>
      </c>
      <c r="WYY124" s="484">
        <v>486.86</v>
      </c>
      <c r="WYZ124" s="485">
        <v>456.41</v>
      </c>
      <c r="WZA124" s="480" t="s">
        <v>181</v>
      </c>
      <c r="WZB124" s="481" t="s">
        <v>2082</v>
      </c>
      <c r="WZC124" s="481" t="s">
        <v>2083</v>
      </c>
      <c r="WZD124" s="480" t="s">
        <v>2084</v>
      </c>
      <c r="WZE124" s="482" t="s">
        <v>27</v>
      </c>
      <c r="WZF124" s="483">
        <v>28.15</v>
      </c>
      <c r="WZG124" s="484">
        <v>486.86</v>
      </c>
      <c r="WZH124" s="485">
        <v>456.41</v>
      </c>
      <c r="WZI124" s="480" t="s">
        <v>181</v>
      </c>
      <c r="WZJ124" s="481" t="s">
        <v>2082</v>
      </c>
      <c r="WZK124" s="481" t="s">
        <v>2083</v>
      </c>
      <c r="WZL124" s="480" t="s">
        <v>2084</v>
      </c>
      <c r="WZM124" s="482" t="s">
        <v>27</v>
      </c>
      <c r="WZN124" s="483">
        <v>28.15</v>
      </c>
      <c r="WZO124" s="484">
        <v>486.86</v>
      </c>
      <c r="WZP124" s="485">
        <v>456.41</v>
      </c>
      <c r="WZQ124" s="480" t="s">
        <v>181</v>
      </c>
      <c r="WZR124" s="481" t="s">
        <v>2082</v>
      </c>
      <c r="WZS124" s="481" t="s">
        <v>2083</v>
      </c>
      <c r="WZT124" s="480" t="s">
        <v>2084</v>
      </c>
      <c r="WZU124" s="482" t="s">
        <v>27</v>
      </c>
      <c r="WZV124" s="483">
        <v>28.15</v>
      </c>
      <c r="WZW124" s="484">
        <v>486.86</v>
      </c>
      <c r="WZX124" s="485">
        <v>456.41</v>
      </c>
      <c r="WZY124" s="480" t="s">
        <v>181</v>
      </c>
      <c r="WZZ124" s="481" t="s">
        <v>2082</v>
      </c>
      <c r="XAA124" s="481" t="s">
        <v>2083</v>
      </c>
      <c r="XAB124" s="480" t="s">
        <v>2084</v>
      </c>
      <c r="XAC124" s="482" t="s">
        <v>27</v>
      </c>
      <c r="XAD124" s="483">
        <v>28.15</v>
      </c>
      <c r="XAE124" s="484">
        <v>486.86</v>
      </c>
      <c r="XAF124" s="485">
        <v>456.41</v>
      </c>
      <c r="XAG124" s="480" t="s">
        <v>181</v>
      </c>
      <c r="XAH124" s="481" t="s">
        <v>2082</v>
      </c>
      <c r="XAI124" s="481" t="s">
        <v>2083</v>
      </c>
      <c r="XAJ124" s="480" t="s">
        <v>2084</v>
      </c>
      <c r="XAK124" s="482" t="s">
        <v>27</v>
      </c>
      <c r="XAL124" s="483">
        <v>28.15</v>
      </c>
      <c r="XAM124" s="484">
        <v>486.86</v>
      </c>
      <c r="XAN124" s="485">
        <v>456.41</v>
      </c>
      <c r="XAO124" s="480" t="s">
        <v>181</v>
      </c>
      <c r="XAP124" s="481" t="s">
        <v>2082</v>
      </c>
      <c r="XAQ124" s="481" t="s">
        <v>2083</v>
      </c>
      <c r="XAR124" s="480" t="s">
        <v>2084</v>
      </c>
      <c r="XAS124" s="482" t="s">
        <v>27</v>
      </c>
      <c r="XAT124" s="483">
        <v>28.15</v>
      </c>
      <c r="XAU124" s="484">
        <v>486.86</v>
      </c>
      <c r="XAV124" s="485">
        <v>456.41</v>
      </c>
      <c r="XAW124" s="480" t="s">
        <v>181</v>
      </c>
      <c r="XAX124" s="481" t="s">
        <v>2082</v>
      </c>
      <c r="XAY124" s="481" t="s">
        <v>2083</v>
      </c>
      <c r="XAZ124" s="480" t="s">
        <v>2084</v>
      </c>
      <c r="XBA124" s="482" t="s">
        <v>27</v>
      </c>
      <c r="XBB124" s="483">
        <v>28.15</v>
      </c>
      <c r="XBC124" s="484">
        <v>486.86</v>
      </c>
      <c r="XBD124" s="485">
        <v>456.41</v>
      </c>
      <c r="XBE124" s="480" t="s">
        <v>181</v>
      </c>
      <c r="XBF124" s="481" t="s">
        <v>2082</v>
      </c>
      <c r="XBG124" s="481" t="s">
        <v>2083</v>
      </c>
      <c r="XBH124" s="480" t="s">
        <v>2084</v>
      </c>
      <c r="XBI124" s="482" t="s">
        <v>27</v>
      </c>
      <c r="XBJ124" s="483">
        <v>28.15</v>
      </c>
      <c r="XBK124" s="484">
        <v>486.86</v>
      </c>
      <c r="XBL124" s="485">
        <v>456.41</v>
      </c>
      <c r="XBM124" s="480" t="s">
        <v>181</v>
      </c>
      <c r="XBN124" s="481" t="s">
        <v>2082</v>
      </c>
      <c r="XBO124" s="481" t="s">
        <v>2083</v>
      </c>
      <c r="XBP124" s="480" t="s">
        <v>2084</v>
      </c>
      <c r="XBQ124" s="482" t="s">
        <v>27</v>
      </c>
      <c r="XBR124" s="483">
        <v>28.15</v>
      </c>
      <c r="XBS124" s="484">
        <v>486.86</v>
      </c>
      <c r="XBT124" s="485">
        <v>456.41</v>
      </c>
      <c r="XBU124" s="480" t="s">
        <v>181</v>
      </c>
      <c r="XBV124" s="481" t="s">
        <v>2082</v>
      </c>
      <c r="XBW124" s="481" t="s">
        <v>2083</v>
      </c>
      <c r="XBX124" s="480" t="s">
        <v>2084</v>
      </c>
      <c r="XBY124" s="482" t="s">
        <v>27</v>
      </c>
      <c r="XBZ124" s="483">
        <v>28.15</v>
      </c>
      <c r="XCA124" s="484">
        <v>486.86</v>
      </c>
      <c r="XCB124" s="485">
        <v>456.41</v>
      </c>
      <c r="XCC124" s="480" t="s">
        <v>181</v>
      </c>
      <c r="XCD124" s="481" t="s">
        <v>2082</v>
      </c>
      <c r="XCE124" s="481" t="s">
        <v>2083</v>
      </c>
      <c r="XCF124" s="480" t="s">
        <v>2084</v>
      </c>
      <c r="XCG124" s="482" t="s">
        <v>27</v>
      </c>
      <c r="XCH124" s="483">
        <v>28.15</v>
      </c>
      <c r="XCI124" s="484">
        <v>486.86</v>
      </c>
      <c r="XCJ124" s="485">
        <v>456.41</v>
      </c>
      <c r="XCK124" s="480" t="s">
        <v>181</v>
      </c>
      <c r="XCL124" s="481" t="s">
        <v>2082</v>
      </c>
      <c r="XCM124" s="481" t="s">
        <v>2083</v>
      </c>
      <c r="XCN124" s="480" t="s">
        <v>2084</v>
      </c>
      <c r="XCO124" s="482" t="s">
        <v>27</v>
      </c>
      <c r="XCP124" s="483">
        <v>28.15</v>
      </c>
      <c r="XCQ124" s="484">
        <v>486.86</v>
      </c>
      <c r="XCR124" s="485">
        <v>456.41</v>
      </c>
      <c r="XCS124" s="480" t="s">
        <v>181</v>
      </c>
      <c r="XCT124" s="481" t="s">
        <v>2082</v>
      </c>
      <c r="XCU124" s="481" t="s">
        <v>2083</v>
      </c>
      <c r="XCV124" s="480" t="s">
        <v>2084</v>
      </c>
      <c r="XCW124" s="482" t="s">
        <v>27</v>
      </c>
      <c r="XCX124" s="483">
        <v>28.15</v>
      </c>
      <c r="XCY124" s="484">
        <v>486.86</v>
      </c>
      <c r="XCZ124" s="485">
        <v>456.41</v>
      </c>
      <c r="XDA124" s="480" t="s">
        <v>181</v>
      </c>
      <c r="XDB124" s="481" t="s">
        <v>2082</v>
      </c>
      <c r="XDC124" s="481" t="s">
        <v>2083</v>
      </c>
      <c r="XDD124" s="480" t="s">
        <v>2084</v>
      </c>
      <c r="XDE124" s="482" t="s">
        <v>27</v>
      </c>
      <c r="XDF124" s="483">
        <v>28.15</v>
      </c>
      <c r="XDG124" s="484">
        <v>486.86</v>
      </c>
      <c r="XDH124" s="485">
        <v>456.41</v>
      </c>
      <c r="XDI124" s="480" t="s">
        <v>181</v>
      </c>
      <c r="XDJ124" s="481" t="s">
        <v>2082</v>
      </c>
      <c r="XDK124" s="481" t="s">
        <v>2083</v>
      </c>
      <c r="XDL124" s="480" t="s">
        <v>2084</v>
      </c>
      <c r="XDM124" s="482" t="s">
        <v>27</v>
      </c>
      <c r="XDN124" s="483">
        <v>28.15</v>
      </c>
      <c r="XDO124" s="484">
        <v>486.86</v>
      </c>
      <c r="XDP124" s="485">
        <v>456.41</v>
      </c>
      <c r="XDQ124" s="480" t="s">
        <v>181</v>
      </c>
      <c r="XDR124" s="481" t="s">
        <v>2082</v>
      </c>
      <c r="XDS124" s="481" t="s">
        <v>2083</v>
      </c>
      <c r="XDT124" s="480" t="s">
        <v>2084</v>
      </c>
      <c r="XDU124" s="482" t="s">
        <v>27</v>
      </c>
      <c r="XDV124" s="483">
        <v>28.15</v>
      </c>
      <c r="XDW124" s="484">
        <v>486.86</v>
      </c>
      <c r="XDX124" s="485">
        <v>456.41</v>
      </c>
      <c r="XDY124" s="480" t="s">
        <v>181</v>
      </c>
      <c r="XDZ124" s="481" t="s">
        <v>2082</v>
      </c>
      <c r="XEA124" s="481" t="s">
        <v>2083</v>
      </c>
      <c r="XEB124" s="480" t="s">
        <v>2084</v>
      </c>
      <c r="XEC124" s="482" t="s">
        <v>27</v>
      </c>
      <c r="XED124" s="483">
        <v>28.15</v>
      </c>
      <c r="XEE124" s="484">
        <v>486.86</v>
      </c>
      <c r="XEF124" s="485">
        <v>456.41</v>
      </c>
      <c r="XEG124" s="480" t="s">
        <v>181</v>
      </c>
      <c r="XEH124" s="481" t="s">
        <v>2082</v>
      </c>
      <c r="XEI124" s="481" t="s">
        <v>2083</v>
      </c>
      <c r="XEJ124" s="480" t="s">
        <v>2084</v>
      </c>
      <c r="XEK124" s="482" t="s">
        <v>27</v>
      </c>
      <c r="XEL124" s="483">
        <v>28.15</v>
      </c>
      <c r="XEM124" s="484">
        <v>486.86</v>
      </c>
      <c r="XEN124" s="485">
        <v>456.41</v>
      </c>
      <c r="XEO124" s="480" t="s">
        <v>181</v>
      </c>
      <c r="XEP124" s="481" t="s">
        <v>2082</v>
      </c>
      <c r="XEQ124" s="481" t="s">
        <v>2083</v>
      </c>
      <c r="XER124" s="480" t="s">
        <v>2084</v>
      </c>
      <c r="XES124" s="482" t="s">
        <v>27</v>
      </c>
      <c r="XET124" s="483">
        <v>28.15</v>
      </c>
      <c r="XEU124" s="484">
        <v>486.86</v>
      </c>
      <c r="XEV124" s="485">
        <v>456.41</v>
      </c>
    </row>
    <row r="125" spans="1:16376">
      <c r="A125" s="506" t="s">
        <v>181</v>
      </c>
      <c r="B125" s="429" t="s">
        <v>2156</v>
      </c>
      <c r="C125" s="507" t="s">
        <v>2156</v>
      </c>
      <c r="D125" s="429" t="s">
        <v>2157</v>
      </c>
      <c r="E125" s="508" t="s">
        <v>11</v>
      </c>
      <c r="F125" s="508" t="e">
        <v>#N/A</v>
      </c>
      <c r="G125" s="509">
        <v>231.29</v>
      </c>
      <c r="H125" s="510">
        <v>0</v>
      </c>
      <c r="I125" s="434" t="e">
        <f>#REF!-B125</f>
        <v>#REF!</v>
      </c>
    </row>
    <row r="126" spans="1:16376">
      <c r="A126" s="506" t="s">
        <v>181</v>
      </c>
      <c r="B126" s="429" t="s">
        <v>2158</v>
      </c>
      <c r="C126" s="507" t="s">
        <v>2158</v>
      </c>
      <c r="D126" s="429" t="s">
        <v>2159</v>
      </c>
      <c r="E126" s="508" t="s">
        <v>11</v>
      </c>
      <c r="F126" s="508" t="e">
        <v>#N/A</v>
      </c>
      <c r="G126" s="509">
        <v>231.29</v>
      </c>
      <c r="H126" s="510">
        <v>0</v>
      </c>
      <c r="I126" s="434" t="e">
        <f>#REF!-B126</f>
        <v>#REF!</v>
      </c>
    </row>
    <row r="127" spans="1:16376">
      <c r="A127" s="506" t="s">
        <v>181</v>
      </c>
      <c r="B127" s="429" t="s">
        <v>2160</v>
      </c>
      <c r="C127" s="507" t="s">
        <v>2160</v>
      </c>
      <c r="D127" s="429" t="s">
        <v>2161</v>
      </c>
      <c r="E127" s="508" t="s">
        <v>11</v>
      </c>
      <c r="F127" s="508" t="e">
        <v>#N/A</v>
      </c>
      <c r="G127" s="509">
        <v>231.29</v>
      </c>
      <c r="H127" s="510">
        <v>0</v>
      </c>
      <c r="I127" s="434" t="e">
        <f>#REF!-B127</f>
        <v>#REF!</v>
      </c>
    </row>
    <row r="128" spans="1:16376">
      <c r="A128" s="506" t="s">
        <v>181</v>
      </c>
      <c r="B128" s="429" t="s">
        <v>2162</v>
      </c>
      <c r="C128" s="507" t="s">
        <v>2162</v>
      </c>
      <c r="D128" s="429" t="s">
        <v>2163</v>
      </c>
      <c r="E128" s="508" t="s">
        <v>11</v>
      </c>
      <c r="F128" s="508" t="e">
        <v>#N/A</v>
      </c>
      <c r="G128" s="509">
        <v>231.29</v>
      </c>
      <c r="H128" s="510">
        <v>0</v>
      </c>
      <c r="I128" s="434" t="e">
        <f>#REF!-B128</f>
        <v>#REF!</v>
      </c>
    </row>
    <row r="129" spans="1:10">
      <c r="A129" s="506" t="s">
        <v>181</v>
      </c>
      <c r="B129" s="429" t="s">
        <v>44</v>
      </c>
      <c r="C129" s="507" t="s">
        <v>44</v>
      </c>
      <c r="D129" s="429" t="s">
        <v>2164</v>
      </c>
      <c r="E129" s="508" t="s">
        <v>11</v>
      </c>
      <c r="F129" s="508" t="e">
        <v>#N/A</v>
      </c>
      <c r="G129" s="509">
        <v>1.1399999999999999</v>
      </c>
      <c r="H129" s="510">
        <v>0</v>
      </c>
      <c r="I129" s="434" t="e">
        <f>#REF!-B129</f>
        <v>#REF!</v>
      </c>
    </row>
    <row r="130" spans="1:10">
      <c r="A130" s="506" t="s">
        <v>181</v>
      </c>
      <c r="B130" s="429">
        <v>5205</v>
      </c>
      <c r="C130" s="507" t="s">
        <v>1789</v>
      </c>
      <c r="D130" s="429" t="s">
        <v>1790</v>
      </c>
      <c r="E130" s="508" t="s">
        <v>11</v>
      </c>
      <c r="F130" s="508">
        <v>0</v>
      </c>
      <c r="G130" s="509">
        <v>14.25</v>
      </c>
      <c r="H130" s="510">
        <v>0</v>
      </c>
      <c r="I130" s="434" t="e">
        <f>#REF!-B130</f>
        <v>#REF!</v>
      </c>
    </row>
    <row r="131" spans="1:10">
      <c r="A131" s="506" t="s">
        <v>181</v>
      </c>
      <c r="B131" s="429">
        <v>6149</v>
      </c>
      <c r="C131" s="507" t="s">
        <v>1793</v>
      </c>
      <c r="D131" s="429" t="s">
        <v>1794</v>
      </c>
      <c r="E131" s="508" t="s">
        <v>11</v>
      </c>
      <c r="F131" s="508">
        <v>0</v>
      </c>
      <c r="G131" s="509">
        <v>62.07</v>
      </c>
      <c r="H131" s="510">
        <v>0</v>
      </c>
      <c r="I131" s="434" t="e">
        <f>#REF!-B131</f>
        <v>#REF!</v>
      </c>
    </row>
    <row r="132" spans="1:10">
      <c r="A132" s="506" t="s">
        <v>181</v>
      </c>
      <c r="B132" s="429">
        <v>5451</v>
      </c>
      <c r="C132" s="507" t="s">
        <v>1783</v>
      </c>
      <c r="D132" s="429" t="s">
        <v>1784</v>
      </c>
      <c r="E132" s="508" t="s">
        <v>11</v>
      </c>
      <c r="F132" s="508">
        <v>0</v>
      </c>
      <c r="G132" s="509">
        <v>426.67</v>
      </c>
      <c r="H132" s="510">
        <v>0</v>
      </c>
      <c r="I132" s="434" t="e">
        <f>#REF!-B132</f>
        <v>#REF!</v>
      </c>
    </row>
    <row r="133" spans="1:10">
      <c r="A133" s="506" t="s">
        <v>181</v>
      </c>
      <c r="B133" s="429">
        <v>5588</v>
      </c>
      <c r="C133" s="507" t="s">
        <v>1791</v>
      </c>
      <c r="D133" s="429" t="s">
        <v>1792</v>
      </c>
      <c r="E133" s="508" t="s">
        <v>11</v>
      </c>
      <c r="F133" s="508">
        <v>0</v>
      </c>
      <c r="G133" s="509">
        <v>426.67</v>
      </c>
      <c r="H133" s="510">
        <v>0</v>
      </c>
      <c r="I133" s="434" t="e">
        <f>#REF!-B133</f>
        <v>#REF!</v>
      </c>
    </row>
    <row r="134" spans="1:10">
      <c r="A134" s="506" t="s">
        <v>181</v>
      </c>
      <c r="B134" s="429" t="s">
        <v>2046</v>
      </c>
      <c r="C134" s="507" t="s">
        <v>2047</v>
      </c>
      <c r="D134" s="429" t="s">
        <v>2049</v>
      </c>
      <c r="E134" s="508" t="s">
        <v>11</v>
      </c>
      <c r="F134" s="508">
        <v>0</v>
      </c>
      <c r="G134" s="509">
        <v>453.27</v>
      </c>
      <c r="H134" s="510">
        <v>0</v>
      </c>
      <c r="I134" s="434" t="e">
        <f>#REF!-B134</f>
        <v>#REF!</v>
      </c>
    </row>
    <row r="135" spans="1:10">
      <c r="A135" s="506" t="s">
        <v>181</v>
      </c>
      <c r="B135" s="429" t="s">
        <v>2078</v>
      </c>
      <c r="C135" s="507" t="s">
        <v>2079</v>
      </c>
      <c r="D135" s="429" t="s">
        <v>2080</v>
      </c>
      <c r="E135" s="508" t="s">
        <v>11</v>
      </c>
      <c r="F135" s="508">
        <v>0</v>
      </c>
      <c r="G135" s="509">
        <v>453.27</v>
      </c>
      <c r="H135" s="510">
        <v>0</v>
      </c>
      <c r="I135" s="434" t="e">
        <f>#REF!-B135</f>
        <v>#REF!</v>
      </c>
    </row>
    <row r="136" spans="1:10">
      <c r="A136" s="506" t="s">
        <v>181</v>
      </c>
      <c r="B136" s="429">
        <v>5848</v>
      </c>
      <c r="C136" s="507" t="s">
        <v>2165</v>
      </c>
      <c r="D136" s="429" t="s">
        <v>2166</v>
      </c>
      <c r="E136" s="508" t="s">
        <v>11</v>
      </c>
      <c r="F136" s="508" t="e">
        <v>#N/A</v>
      </c>
      <c r="G136" s="509">
        <v>20.54</v>
      </c>
      <c r="H136" s="510">
        <v>0</v>
      </c>
      <c r="I136" s="434" t="e">
        <f>#REF!-B136</f>
        <v>#REF!</v>
      </c>
    </row>
    <row r="137" spans="1:10">
      <c r="A137" s="506" t="s">
        <v>181</v>
      </c>
      <c r="B137" s="429">
        <v>5942</v>
      </c>
      <c r="C137" s="507" t="s">
        <v>2167</v>
      </c>
      <c r="D137" s="429" t="s">
        <v>2168</v>
      </c>
      <c r="E137" s="508" t="s">
        <v>11</v>
      </c>
      <c r="F137" s="508" t="e">
        <v>#N/A</v>
      </c>
      <c r="G137" s="509">
        <v>25.61</v>
      </c>
      <c r="H137" s="510">
        <v>0</v>
      </c>
      <c r="I137" s="434" t="e">
        <f>#REF!-B137</f>
        <v>#REF!</v>
      </c>
    </row>
    <row r="138" spans="1:10">
      <c r="A138" s="506" t="s">
        <v>181</v>
      </c>
      <c r="B138" s="429">
        <v>6201</v>
      </c>
      <c r="C138" s="507" t="s">
        <v>2169</v>
      </c>
      <c r="D138" s="429" t="s">
        <v>2170</v>
      </c>
      <c r="E138" s="508" t="s">
        <v>11</v>
      </c>
      <c r="F138" s="508" t="e">
        <v>#N/A</v>
      </c>
      <c r="G138" s="509">
        <v>16.600000000000001</v>
      </c>
      <c r="H138" s="510">
        <v>0</v>
      </c>
      <c r="I138" s="434" t="e">
        <f>#REF!-B138</f>
        <v>#REF!</v>
      </c>
    </row>
    <row r="139" spans="1:10">
      <c r="A139" s="506" t="s">
        <v>181</v>
      </c>
      <c r="B139" s="429">
        <v>6361</v>
      </c>
      <c r="C139" s="507" t="s">
        <v>1795</v>
      </c>
      <c r="D139" s="429" t="s">
        <v>1796</v>
      </c>
      <c r="E139" s="508" t="s">
        <v>11</v>
      </c>
      <c r="F139" s="508" t="e">
        <v>#N/A</v>
      </c>
      <c r="G139" s="509">
        <v>24.43</v>
      </c>
      <c r="H139" s="510">
        <v>0</v>
      </c>
      <c r="I139" s="434" t="e">
        <f>#REF!-B139</f>
        <v>#REF!</v>
      </c>
      <c r="J139" s="438"/>
    </row>
    <row r="140" spans="1:10">
      <c r="A140" s="506" t="s">
        <v>181</v>
      </c>
      <c r="B140" s="429">
        <v>6999</v>
      </c>
      <c r="C140" s="507" t="s">
        <v>1797</v>
      </c>
      <c r="D140" s="429" t="s">
        <v>1798</v>
      </c>
      <c r="E140" s="508" t="s">
        <v>11</v>
      </c>
      <c r="F140" s="508">
        <v>0</v>
      </c>
      <c r="G140" s="509">
        <v>15.89</v>
      </c>
      <c r="H140" s="510">
        <v>0</v>
      </c>
      <c r="I140" s="434" t="e">
        <f>#REF!-B140</f>
        <v>#REF!</v>
      </c>
      <c r="J140" s="438"/>
    </row>
    <row r="141" spans="1:10">
      <c r="A141" s="506" t="s">
        <v>181</v>
      </c>
      <c r="B141" s="429">
        <v>9076</v>
      </c>
      <c r="C141" s="507" t="s">
        <v>2171</v>
      </c>
      <c r="D141" s="429" t="s">
        <v>2172</v>
      </c>
      <c r="E141" s="508" t="s">
        <v>11</v>
      </c>
      <c r="F141" s="508" t="e">
        <v>#N/A</v>
      </c>
      <c r="G141" s="509">
        <v>9.93</v>
      </c>
      <c r="H141" s="510">
        <v>0</v>
      </c>
      <c r="I141" s="434" t="e">
        <f>#REF!-B141</f>
        <v>#REF!</v>
      </c>
    </row>
    <row r="142" spans="1:10">
      <c r="A142" s="506" t="s">
        <v>181</v>
      </c>
      <c r="B142" s="429">
        <v>9113</v>
      </c>
      <c r="C142" s="507" t="s">
        <v>2173</v>
      </c>
      <c r="D142" s="429" t="s">
        <v>2174</v>
      </c>
      <c r="E142" s="508" t="s">
        <v>11</v>
      </c>
      <c r="F142" s="508" t="e">
        <v>#N/A</v>
      </c>
      <c r="G142" s="509">
        <v>131.94999999999999</v>
      </c>
      <c r="H142" s="510">
        <v>0</v>
      </c>
      <c r="I142" s="434" t="e">
        <f>#REF!-B142</f>
        <v>#REF!</v>
      </c>
    </row>
    <row r="143" spans="1:10">
      <c r="A143" s="506" t="s">
        <v>181</v>
      </c>
      <c r="B143" s="429">
        <v>9453</v>
      </c>
      <c r="C143" s="507" t="s">
        <v>2175</v>
      </c>
      <c r="D143" s="429" t="s">
        <v>2176</v>
      </c>
      <c r="E143" s="508" t="s">
        <v>11</v>
      </c>
      <c r="F143" s="508" t="e">
        <v>#N/A</v>
      </c>
      <c r="G143" s="509">
        <v>267.26</v>
      </c>
      <c r="H143" s="510">
        <v>0</v>
      </c>
      <c r="I143" s="434" t="e">
        <f>#REF!-B143</f>
        <v>#REF!</v>
      </c>
    </row>
    <row r="144" spans="1:10">
      <c r="A144" s="506" t="s">
        <v>181</v>
      </c>
      <c r="B144" s="429">
        <v>9472</v>
      </c>
      <c r="C144" s="507" t="s">
        <v>1805</v>
      </c>
      <c r="D144" s="429" t="s">
        <v>1806</v>
      </c>
      <c r="E144" s="508" t="s">
        <v>11</v>
      </c>
      <c r="F144" s="508">
        <v>0</v>
      </c>
      <c r="G144" s="509">
        <v>10.75</v>
      </c>
      <c r="H144" s="510">
        <v>0</v>
      </c>
      <c r="I144" s="434" t="e">
        <f>#REF!-B144</f>
        <v>#REF!</v>
      </c>
    </row>
    <row r="145" spans="1:69">
      <c r="A145" s="506" t="s">
        <v>181</v>
      </c>
      <c r="B145" s="429">
        <v>4986</v>
      </c>
      <c r="C145" s="507" t="s">
        <v>2177</v>
      </c>
      <c r="D145" s="429" t="s">
        <v>2178</v>
      </c>
      <c r="E145" s="508" t="s">
        <v>11</v>
      </c>
      <c r="F145" s="508" t="e">
        <v>#N/A</v>
      </c>
      <c r="G145" s="509">
        <v>2.81</v>
      </c>
      <c r="H145" s="510">
        <v>0</v>
      </c>
      <c r="I145" s="434" t="e">
        <f>#REF!-B145</f>
        <v>#REF!</v>
      </c>
    </row>
    <row r="146" spans="1:69" ht="14.4">
      <c r="A146" s="506"/>
      <c r="B146" s="429"/>
      <c r="C146" s="507"/>
      <c r="D146" s="428" t="s">
        <v>1807</v>
      </c>
      <c r="E146" s="508"/>
      <c r="F146" s="508"/>
      <c r="G146" s="509"/>
      <c r="H146" s="510"/>
      <c r="I146" s="434" t="e">
        <f>#REF!-B146</f>
        <v>#REF!</v>
      </c>
    </row>
    <row r="147" spans="1:69">
      <c r="A147" s="506" t="s">
        <v>181</v>
      </c>
      <c r="B147" s="429">
        <v>8463</v>
      </c>
      <c r="C147" s="507" t="s">
        <v>293</v>
      </c>
      <c r="D147" s="429" t="s">
        <v>294</v>
      </c>
      <c r="E147" s="508" t="s">
        <v>12</v>
      </c>
      <c r="F147" s="508">
        <v>0.64</v>
      </c>
      <c r="G147" s="509">
        <v>54.5</v>
      </c>
      <c r="H147" s="510">
        <v>51.08</v>
      </c>
      <c r="I147" s="434" t="e">
        <f>#REF!-B147</f>
        <v>#REF!</v>
      </c>
    </row>
    <row r="148" spans="1:69">
      <c r="A148" s="506" t="s">
        <v>181</v>
      </c>
      <c r="B148" s="429">
        <v>8770</v>
      </c>
      <c r="C148" s="507" t="s">
        <v>1976</v>
      </c>
      <c r="D148" s="429" t="s">
        <v>1977</v>
      </c>
      <c r="E148" s="508" t="s">
        <v>12</v>
      </c>
      <c r="F148" s="508" t="e">
        <v>#N/A</v>
      </c>
      <c r="G148" s="509">
        <v>1147.1400000000001</v>
      </c>
      <c r="H148" s="510">
        <v>1075.4100000000001</v>
      </c>
      <c r="I148" s="434" t="e">
        <f>#REF!-B148</f>
        <v>#REF!</v>
      </c>
    </row>
    <row r="149" spans="1:69">
      <c r="A149" s="506" t="s">
        <v>181</v>
      </c>
      <c r="B149" s="429">
        <v>7640</v>
      </c>
      <c r="C149" s="507" t="s">
        <v>279</v>
      </c>
      <c r="D149" s="429" t="s">
        <v>1810</v>
      </c>
      <c r="E149" s="508" t="s">
        <v>12</v>
      </c>
      <c r="F149" s="508">
        <v>2.25</v>
      </c>
      <c r="G149" s="509">
        <v>167.46</v>
      </c>
      <c r="H149" s="510">
        <v>157</v>
      </c>
      <c r="I149" s="434" t="e">
        <f>#REF!-B149</f>
        <v>#REF!</v>
      </c>
    </row>
    <row r="150" spans="1:69" s="106" customFormat="1">
      <c r="A150" s="506" t="s">
        <v>181</v>
      </c>
      <c r="B150" s="429">
        <v>8597</v>
      </c>
      <c r="C150" s="507" t="s">
        <v>1962</v>
      </c>
      <c r="D150" s="429" t="s">
        <v>1963</v>
      </c>
      <c r="E150" s="508" t="s">
        <v>12</v>
      </c>
      <c r="F150" s="508" t="e">
        <v>#N/A</v>
      </c>
      <c r="G150" s="509">
        <v>40.98</v>
      </c>
      <c r="H150" s="510">
        <v>38.409999999999997</v>
      </c>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434"/>
      <c r="AF150" s="434"/>
      <c r="AG150" s="434"/>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434"/>
      <c r="BI150" s="434"/>
      <c r="BJ150" s="434"/>
      <c r="BK150" s="434"/>
      <c r="BL150" s="434"/>
      <c r="BM150" s="434"/>
      <c r="BN150" s="434"/>
      <c r="BO150" s="434"/>
      <c r="BP150" s="434"/>
      <c r="BQ150" s="434"/>
    </row>
    <row r="151" spans="1:69">
      <c r="A151" s="506" t="s">
        <v>181</v>
      </c>
      <c r="B151" s="429" t="s">
        <v>2179</v>
      </c>
      <c r="C151" s="507" t="s">
        <v>2179</v>
      </c>
      <c r="D151" s="429" t="s">
        <v>2180</v>
      </c>
      <c r="E151" s="508" t="s">
        <v>12</v>
      </c>
      <c r="F151" s="508" t="e">
        <v>#N/A</v>
      </c>
      <c r="G151" s="509">
        <v>249.16</v>
      </c>
      <c r="H151" s="510">
        <v>233.56</v>
      </c>
    </row>
    <row r="152" spans="1:69">
      <c r="A152" s="506" t="s">
        <v>181</v>
      </c>
      <c r="B152" s="429" t="s">
        <v>2181</v>
      </c>
      <c r="C152" s="507" t="s">
        <v>2182</v>
      </c>
      <c r="D152" s="429" t="s">
        <v>2183</v>
      </c>
      <c r="E152" s="508" t="s">
        <v>12</v>
      </c>
      <c r="F152" s="508" t="e">
        <v>#N/A</v>
      </c>
      <c r="G152" s="509">
        <v>25.23</v>
      </c>
      <c r="H152" s="510">
        <v>23.55</v>
      </c>
    </row>
    <row r="153" spans="1:69" s="359" customFormat="1">
      <c r="A153" s="506" t="s">
        <v>181</v>
      </c>
      <c r="B153" s="429" t="s">
        <v>2184</v>
      </c>
      <c r="C153" s="507" t="s">
        <v>2184</v>
      </c>
      <c r="D153" s="429" t="s">
        <v>2185</v>
      </c>
      <c r="E153" s="508" t="s">
        <v>12</v>
      </c>
      <c r="F153" s="508" t="e">
        <v>#N/A</v>
      </c>
      <c r="G153" s="509">
        <v>146.84</v>
      </c>
      <c r="H153" s="510">
        <v>137.66</v>
      </c>
      <c r="I153" s="438"/>
      <c r="J153" s="438"/>
      <c r="K153" s="438"/>
      <c r="L153" s="438"/>
      <c r="M153" s="438"/>
      <c r="N153" s="438"/>
      <c r="O153" s="438"/>
      <c r="P153" s="438"/>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c r="AX153" s="438"/>
      <c r="AY153" s="438"/>
      <c r="AZ153" s="438"/>
      <c r="BA153" s="438"/>
      <c r="BB153" s="438"/>
      <c r="BC153" s="438"/>
      <c r="BD153" s="438"/>
      <c r="BE153" s="438"/>
      <c r="BF153" s="438"/>
      <c r="BG153" s="438"/>
      <c r="BH153" s="438"/>
      <c r="BI153" s="438"/>
      <c r="BJ153" s="438"/>
      <c r="BK153" s="438"/>
      <c r="BL153" s="438"/>
      <c r="BM153" s="438"/>
      <c r="BN153" s="438"/>
      <c r="BO153" s="438"/>
      <c r="BP153" s="438"/>
      <c r="BQ153" s="438"/>
    </row>
    <row r="154" spans="1:69">
      <c r="A154" s="506" t="s">
        <v>181</v>
      </c>
      <c r="B154" s="429">
        <v>8262</v>
      </c>
      <c r="C154" s="507" t="s">
        <v>288</v>
      </c>
      <c r="D154" s="429" t="s">
        <v>289</v>
      </c>
      <c r="E154" s="508" t="s">
        <v>12</v>
      </c>
      <c r="F154" s="508">
        <v>1.85</v>
      </c>
      <c r="G154" s="509">
        <v>146.84</v>
      </c>
      <c r="H154" s="510">
        <v>137.66</v>
      </c>
    </row>
    <row r="155" spans="1:69">
      <c r="A155" s="506" t="s">
        <v>181</v>
      </c>
      <c r="B155" s="429">
        <v>8346</v>
      </c>
      <c r="C155" s="507">
        <v>8346</v>
      </c>
      <c r="D155" s="429" t="s">
        <v>1811</v>
      </c>
      <c r="E155" s="508" t="s">
        <v>12</v>
      </c>
      <c r="F155" s="508">
        <v>1.4</v>
      </c>
      <c r="G155" s="509">
        <v>136.6</v>
      </c>
      <c r="H155" s="510">
        <v>128.05000000000001</v>
      </c>
      <c r="I155" s="434" t="e">
        <f>#REF!-B155</f>
        <v>#REF!</v>
      </c>
    </row>
    <row r="156" spans="1:69">
      <c r="A156" s="506" t="s">
        <v>181</v>
      </c>
      <c r="B156" s="429">
        <v>8347</v>
      </c>
      <c r="C156" s="507">
        <v>8347</v>
      </c>
      <c r="D156" s="429" t="s">
        <v>1812</v>
      </c>
      <c r="E156" s="508" t="s">
        <v>12</v>
      </c>
      <c r="F156" s="508">
        <v>1.4</v>
      </c>
      <c r="G156" s="509">
        <v>136.6</v>
      </c>
      <c r="H156" s="510">
        <v>128.05000000000001</v>
      </c>
      <c r="I156" s="434" t="e">
        <f>#REF!-B156</f>
        <v>#REF!</v>
      </c>
    </row>
    <row r="157" spans="1:69">
      <c r="A157" s="506" t="s">
        <v>181</v>
      </c>
      <c r="B157" s="429">
        <v>8389</v>
      </c>
      <c r="C157" s="507" t="s">
        <v>290</v>
      </c>
      <c r="D157" s="429" t="s">
        <v>291</v>
      </c>
      <c r="E157" s="508" t="s">
        <v>12</v>
      </c>
      <c r="F157" s="508">
        <v>0.75</v>
      </c>
      <c r="G157" s="509">
        <v>59.88</v>
      </c>
      <c r="H157" s="510">
        <v>56.15</v>
      </c>
      <c r="I157" s="434" t="e">
        <f>#REF!-B157</f>
        <v>#REF!</v>
      </c>
    </row>
    <row r="158" spans="1:69">
      <c r="A158" s="506" t="s">
        <v>181</v>
      </c>
      <c r="B158" s="429">
        <v>8461</v>
      </c>
      <c r="C158" s="507">
        <v>8461</v>
      </c>
      <c r="D158" s="429" t="s">
        <v>292</v>
      </c>
      <c r="E158" s="508" t="s">
        <v>12</v>
      </c>
      <c r="F158" s="508" t="e">
        <v>#N/A</v>
      </c>
      <c r="G158" s="509">
        <v>100.05</v>
      </c>
      <c r="H158" s="510">
        <v>93.79</v>
      </c>
      <c r="I158" s="434" t="e">
        <f>#REF!-B158</f>
        <v>#REF!</v>
      </c>
    </row>
    <row r="159" spans="1:69">
      <c r="A159" s="506" t="s">
        <v>181</v>
      </c>
      <c r="B159" s="429">
        <v>8462</v>
      </c>
      <c r="C159" s="507">
        <v>8462</v>
      </c>
      <c r="D159" s="429" t="s">
        <v>2186</v>
      </c>
      <c r="E159" s="508" t="s">
        <v>12</v>
      </c>
      <c r="F159" s="508" t="e">
        <v>#N/A</v>
      </c>
      <c r="G159" s="509">
        <v>139.84</v>
      </c>
      <c r="H159" s="510">
        <v>131.1</v>
      </c>
      <c r="I159" s="434" t="e">
        <f>#REF!-B159</f>
        <v>#REF!</v>
      </c>
    </row>
    <row r="160" spans="1:69">
      <c r="A160" s="506" t="s">
        <v>181</v>
      </c>
      <c r="B160" s="429">
        <v>8498</v>
      </c>
      <c r="C160" s="507">
        <v>8498</v>
      </c>
      <c r="D160" s="429" t="s">
        <v>297</v>
      </c>
      <c r="E160" s="508" t="s">
        <v>12</v>
      </c>
      <c r="F160" s="508" t="e">
        <v>#N/A</v>
      </c>
      <c r="G160" s="509">
        <v>100.05</v>
      </c>
      <c r="H160" s="510">
        <v>93.79</v>
      </c>
      <c r="I160" s="434" t="e">
        <f>#REF!-B160</f>
        <v>#REF!</v>
      </c>
    </row>
    <row r="161" spans="1:9">
      <c r="A161" s="506" t="s">
        <v>181</v>
      </c>
      <c r="B161" s="429">
        <v>8501</v>
      </c>
      <c r="C161" s="507" t="s">
        <v>298</v>
      </c>
      <c r="D161" s="429" t="s">
        <v>299</v>
      </c>
      <c r="E161" s="508" t="s">
        <v>12</v>
      </c>
      <c r="F161" s="508">
        <v>0.75</v>
      </c>
      <c r="G161" s="509">
        <v>53.52</v>
      </c>
      <c r="H161" s="510">
        <v>50.17</v>
      </c>
      <c r="I161" s="434" t="e">
        <f>#REF!-B161</f>
        <v>#REF!</v>
      </c>
    </row>
    <row r="162" spans="1:9">
      <c r="A162" s="506" t="s">
        <v>181</v>
      </c>
      <c r="B162" s="429">
        <v>8683</v>
      </c>
      <c r="C162" s="507" t="s">
        <v>301</v>
      </c>
      <c r="D162" s="429" t="s">
        <v>302</v>
      </c>
      <c r="E162" s="508" t="s">
        <v>12</v>
      </c>
      <c r="F162" s="508">
        <v>0.75</v>
      </c>
      <c r="G162" s="509">
        <v>59.72</v>
      </c>
      <c r="H162" s="510">
        <v>55.99</v>
      </c>
      <c r="I162" s="434" t="e">
        <f>#REF!-B162</f>
        <v>#REF!</v>
      </c>
    </row>
    <row r="163" spans="1:9">
      <c r="A163" s="506" t="s">
        <v>181</v>
      </c>
      <c r="B163" s="441">
        <v>8684</v>
      </c>
      <c r="C163" s="518">
        <v>8684</v>
      </c>
      <c r="D163" s="441" t="s">
        <v>94</v>
      </c>
      <c r="E163" s="519" t="s">
        <v>12</v>
      </c>
      <c r="F163" s="519">
        <v>0.75</v>
      </c>
      <c r="G163" s="520">
        <v>59.72</v>
      </c>
      <c r="H163" s="521">
        <v>55.99</v>
      </c>
    </row>
    <row r="164" spans="1:9">
      <c r="A164" s="506" t="s">
        <v>181</v>
      </c>
      <c r="B164" s="441">
        <v>8685</v>
      </c>
      <c r="C164" s="518">
        <v>8685</v>
      </c>
      <c r="D164" s="441" t="s">
        <v>96</v>
      </c>
      <c r="E164" s="519" t="s">
        <v>12</v>
      </c>
      <c r="F164" s="519">
        <v>0.75</v>
      </c>
      <c r="G164" s="520">
        <v>59.72</v>
      </c>
      <c r="H164" s="521">
        <v>55.99</v>
      </c>
    </row>
    <row r="165" spans="1:9" ht="15">
      <c r="A165" s="513" t="s">
        <v>181</v>
      </c>
      <c r="B165" s="514" t="s">
        <v>1699</v>
      </c>
      <c r="C165" s="515" t="s">
        <v>1808</v>
      </c>
      <c r="D165" s="371" t="s">
        <v>1809</v>
      </c>
      <c r="E165" s="372" t="s">
        <v>12</v>
      </c>
      <c r="F165" s="373">
        <v>0.35</v>
      </c>
      <c r="G165" s="227">
        <v>22.779250000000001</v>
      </c>
      <c r="H165" s="227">
        <v>21.252749999999999</v>
      </c>
    </row>
    <row r="166" spans="1:9">
      <c r="A166" s="506" t="s">
        <v>181</v>
      </c>
      <c r="B166" s="429" t="s">
        <v>2187</v>
      </c>
      <c r="C166" s="507" t="s">
        <v>2187</v>
      </c>
      <c r="D166" s="429" t="s">
        <v>2188</v>
      </c>
      <c r="E166" s="508" t="s">
        <v>12</v>
      </c>
      <c r="F166" s="508" t="e">
        <v>#N/A</v>
      </c>
      <c r="G166" s="509">
        <v>388.98</v>
      </c>
      <c r="H166" s="510">
        <v>364.65</v>
      </c>
      <c r="I166" s="434" t="e">
        <f>#REF!-B166</f>
        <v>#REF!</v>
      </c>
    </row>
    <row r="167" spans="1:9">
      <c r="A167" s="506" t="s">
        <v>181</v>
      </c>
      <c r="B167" s="429" t="s">
        <v>2189</v>
      </c>
      <c r="C167" s="507" t="s">
        <v>2189</v>
      </c>
      <c r="D167" s="429" t="s">
        <v>2190</v>
      </c>
      <c r="E167" s="508" t="s">
        <v>12</v>
      </c>
      <c r="F167" s="508" t="e">
        <v>#N/A</v>
      </c>
      <c r="G167" s="509">
        <v>388.98</v>
      </c>
      <c r="H167" s="510">
        <v>364.65</v>
      </c>
      <c r="I167" s="434" t="e">
        <f>#REF!-B167</f>
        <v>#REF!</v>
      </c>
    </row>
    <row r="168" spans="1:9">
      <c r="A168" s="506" t="s">
        <v>181</v>
      </c>
      <c r="B168" s="429" t="s">
        <v>2191</v>
      </c>
      <c r="C168" s="507" t="s">
        <v>2191</v>
      </c>
      <c r="D168" s="429" t="s">
        <v>2192</v>
      </c>
      <c r="E168" s="508" t="s">
        <v>12</v>
      </c>
      <c r="F168" s="508" t="e">
        <v>#N/A</v>
      </c>
      <c r="G168" s="509">
        <v>388.98</v>
      </c>
      <c r="H168" s="510">
        <v>364.65</v>
      </c>
      <c r="I168" s="434" t="e">
        <f>#REF!-B168</f>
        <v>#REF!</v>
      </c>
    </row>
    <row r="169" spans="1:9">
      <c r="A169" s="506" t="s">
        <v>181</v>
      </c>
      <c r="B169" s="429" t="s">
        <v>2193</v>
      </c>
      <c r="C169" s="507" t="s">
        <v>2193</v>
      </c>
      <c r="D169" s="429" t="s">
        <v>2194</v>
      </c>
      <c r="E169" s="508" t="s">
        <v>12</v>
      </c>
      <c r="F169" s="508" t="e">
        <v>#N/A</v>
      </c>
      <c r="G169" s="509">
        <v>388.98</v>
      </c>
      <c r="H169" s="510">
        <v>364.65</v>
      </c>
      <c r="I169" s="434" t="e">
        <f>#REF!-B169</f>
        <v>#REF!</v>
      </c>
    </row>
    <row r="170" spans="1:9">
      <c r="A170" s="506" t="s">
        <v>181</v>
      </c>
      <c r="B170" s="429" t="s">
        <v>2195</v>
      </c>
      <c r="C170" s="507" t="s">
        <v>2195</v>
      </c>
      <c r="D170" s="429" t="s">
        <v>2196</v>
      </c>
      <c r="E170" s="508" t="s">
        <v>12</v>
      </c>
      <c r="F170" s="508" t="e">
        <v>#N/A</v>
      </c>
      <c r="G170" s="509">
        <v>388.98</v>
      </c>
      <c r="H170" s="510">
        <v>364.65</v>
      </c>
      <c r="I170" s="434" t="e">
        <f>#REF!-B170</f>
        <v>#REF!</v>
      </c>
    </row>
    <row r="171" spans="1:9">
      <c r="A171" s="506" t="s">
        <v>181</v>
      </c>
      <c r="B171" s="429" t="s">
        <v>1665</v>
      </c>
      <c r="C171" s="507" t="s">
        <v>1822</v>
      </c>
      <c r="D171" s="429" t="s">
        <v>1823</v>
      </c>
      <c r="E171" s="508" t="s">
        <v>12</v>
      </c>
      <c r="F171" s="508">
        <v>6.3</v>
      </c>
      <c r="G171" s="509">
        <v>87.38</v>
      </c>
      <c r="H171" s="510">
        <v>81.91</v>
      </c>
      <c r="I171" s="434" t="e">
        <f>#REF!-B171</f>
        <v>#REF!</v>
      </c>
    </row>
    <row r="172" spans="1:9">
      <c r="A172" s="506" t="s">
        <v>181</v>
      </c>
      <c r="B172" s="429" t="s">
        <v>2197</v>
      </c>
      <c r="C172" s="507" t="s">
        <v>2197</v>
      </c>
      <c r="D172" s="429" t="s">
        <v>2198</v>
      </c>
      <c r="E172" s="508" t="s">
        <v>12</v>
      </c>
      <c r="F172" s="508" t="e">
        <v>#N/A</v>
      </c>
      <c r="G172" s="509">
        <v>706.27</v>
      </c>
      <c r="H172" s="510">
        <v>662.11</v>
      </c>
      <c r="I172" s="434" t="e">
        <f>#REF!-B172</f>
        <v>#REF!</v>
      </c>
    </row>
    <row r="173" spans="1:9">
      <c r="A173" s="506" t="s">
        <v>181</v>
      </c>
      <c r="B173" s="429" t="s">
        <v>2199</v>
      </c>
      <c r="C173" s="507" t="s">
        <v>2199</v>
      </c>
      <c r="D173" s="429" t="s">
        <v>2200</v>
      </c>
      <c r="E173" s="508" t="s">
        <v>12</v>
      </c>
      <c r="F173" s="508" t="e">
        <v>#N/A</v>
      </c>
      <c r="G173" s="509">
        <v>706.27</v>
      </c>
      <c r="H173" s="510">
        <v>662.11</v>
      </c>
      <c r="I173" s="434" t="e">
        <f>#REF!-B173</f>
        <v>#REF!</v>
      </c>
    </row>
    <row r="174" spans="1:9">
      <c r="A174" s="506" t="s">
        <v>181</v>
      </c>
      <c r="B174" s="429" t="s">
        <v>2201</v>
      </c>
      <c r="C174" s="507" t="s">
        <v>2201</v>
      </c>
      <c r="D174" s="429" t="s">
        <v>2202</v>
      </c>
      <c r="E174" s="508" t="s">
        <v>12</v>
      </c>
      <c r="F174" s="508" t="e">
        <v>#N/A</v>
      </c>
      <c r="G174" s="509">
        <v>706.27</v>
      </c>
      <c r="H174" s="510">
        <v>662.11</v>
      </c>
      <c r="I174" s="434" t="e">
        <f>#REF!-B174</f>
        <v>#REF!</v>
      </c>
    </row>
    <row r="175" spans="1:9">
      <c r="A175" s="506" t="s">
        <v>181</v>
      </c>
      <c r="B175" s="429" t="s">
        <v>2203</v>
      </c>
      <c r="C175" s="507" t="s">
        <v>2203</v>
      </c>
      <c r="D175" s="429" t="s">
        <v>2204</v>
      </c>
      <c r="E175" s="508" t="s">
        <v>12</v>
      </c>
      <c r="F175" s="508" t="e">
        <v>#N/A</v>
      </c>
      <c r="G175" s="509">
        <v>706.27</v>
      </c>
      <c r="H175" s="510">
        <v>662.11</v>
      </c>
      <c r="I175" s="434" t="e">
        <f>#REF!-B175</f>
        <v>#REF!</v>
      </c>
    </row>
    <row r="176" spans="1:9">
      <c r="A176" s="506" t="s">
        <v>181</v>
      </c>
      <c r="B176" s="429" t="s">
        <v>2205</v>
      </c>
      <c r="C176" s="507" t="s">
        <v>2205</v>
      </c>
      <c r="D176" s="429" t="s">
        <v>2206</v>
      </c>
      <c r="E176" s="508" t="s">
        <v>12</v>
      </c>
      <c r="F176" s="508" t="e">
        <v>#N/A</v>
      </c>
      <c r="G176" s="509">
        <v>706.27</v>
      </c>
      <c r="H176" s="510">
        <v>662.11</v>
      </c>
      <c r="I176" s="434" t="e">
        <f>#REF!-B176</f>
        <v>#REF!</v>
      </c>
    </row>
    <row r="177" spans="1:9">
      <c r="A177" s="506" t="s">
        <v>181</v>
      </c>
      <c r="B177" s="429" t="s">
        <v>2207</v>
      </c>
      <c r="C177" s="507" t="s">
        <v>2207</v>
      </c>
      <c r="D177" s="429" t="s">
        <v>2208</v>
      </c>
      <c r="E177" s="508" t="s">
        <v>12</v>
      </c>
      <c r="F177" s="508" t="e">
        <v>#N/A</v>
      </c>
      <c r="G177" s="509">
        <v>417.15</v>
      </c>
      <c r="H177" s="510">
        <v>391.06</v>
      </c>
      <c r="I177" s="434" t="e">
        <f>#REF!-B177</f>
        <v>#REF!</v>
      </c>
    </row>
    <row r="178" spans="1:9">
      <c r="A178" s="506" t="s">
        <v>181</v>
      </c>
      <c r="B178" s="429" t="s">
        <v>2209</v>
      </c>
      <c r="C178" s="507" t="s">
        <v>2209</v>
      </c>
      <c r="D178" s="429" t="s">
        <v>2210</v>
      </c>
      <c r="E178" s="508" t="s">
        <v>12</v>
      </c>
      <c r="F178" s="508" t="e">
        <v>#N/A</v>
      </c>
      <c r="G178" s="509">
        <v>417.15</v>
      </c>
      <c r="H178" s="510">
        <v>391.06</v>
      </c>
      <c r="I178" s="434" t="e">
        <f>#REF!-B178</f>
        <v>#REF!</v>
      </c>
    </row>
    <row r="179" spans="1:9">
      <c r="A179" s="506" t="s">
        <v>181</v>
      </c>
      <c r="B179" s="429" t="s">
        <v>2211</v>
      </c>
      <c r="C179" s="507" t="s">
        <v>2211</v>
      </c>
      <c r="D179" s="429" t="s">
        <v>2212</v>
      </c>
      <c r="E179" s="508" t="s">
        <v>12</v>
      </c>
      <c r="F179" s="508" t="e">
        <v>#N/A</v>
      </c>
      <c r="G179" s="509">
        <v>499.37</v>
      </c>
      <c r="H179" s="510">
        <v>468.14</v>
      </c>
      <c r="I179" s="434" t="e">
        <f>#REF!-B179</f>
        <v>#REF!</v>
      </c>
    </row>
    <row r="180" spans="1:9">
      <c r="A180" s="506" t="s">
        <v>181</v>
      </c>
      <c r="B180" s="429" t="s">
        <v>2213</v>
      </c>
      <c r="C180" s="507" t="s">
        <v>2213</v>
      </c>
      <c r="D180" s="429" t="s">
        <v>2214</v>
      </c>
      <c r="E180" s="508" t="s">
        <v>12</v>
      </c>
      <c r="F180" s="508" t="e">
        <v>#N/A</v>
      </c>
      <c r="G180" s="509">
        <v>499.37</v>
      </c>
      <c r="H180" s="510">
        <v>468.14</v>
      </c>
      <c r="I180" s="434" t="e">
        <f>#REF!-B180</f>
        <v>#REF!</v>
      </c>
    </row>
    <row r="181" spans="1:9">
      <c r="A181" s="506" t="s">
        <v>181</v>
      </c>
      <c r="B181" s="429" t="s">
        <v>2215</v>
      </c>
      <c r="C181" s="507" t="s">
        <v>2215</v>
      </c>
      <c r="D181" s="429" t="s">
        <v>2216</v>
      </c>
      <c r="E181" s="508" t="s">
        <v>12</v>
      </c>
      <c r="F181" s="508" t="e">
        <v>#N/A</v>
      </c>
      <c r="G181" s="509">
        <v>499.37</v>
      </c>
      <c r="H181" s="510">
        <v>468.14</v>
      </c>
      <c r="I181" s="434" t="e">
        <f>#REF!-B181</f>
        <v>#REF!</v>
      </c>
    </row>
    <row r="182" spans="1:9">
      <c r="A182" s="506" t="s">
        <v>181</v>
      </c>
      <c r="B182" s="429" t="s">
        <v>2217</v>
      </c>
      <c r="C182" s="507" t="s">
        <v>2217</v>
      </c>
      <c r="D182" s="429" t="s">
        <v>2218</v>
      </c>
      <c r="E182" s="508" t="s">
        <v>12</v>
      </c>
      <c r="F182" s="508" t="e">
        <v>#N/A</v>
      </c>
      <c r="G182" s="509">
        <v>499.37</v>
      </c>
      <c r="H182" s="510">
        <v>468.14</v>
      </c>
      <c r="I182" s="434" t="e">
        <f>#REF!-B182</f>
        <v>#REF!</v>
      </c>
    </row>
    <row r="183" spans="1:9">
      <c r="A183" s="506" t="s">
        <v>181</v>
      </c>
      <c r="B183" s="429" t="s">
        <v>2219</v>
      </c>
      <c r="C183" s="507" t="s">
        <v>2219</v>
      </c>
      <c r="D183" s="429" t="s">
        <v>2220</v>
      </c>
      <c r="E183" s="508" t="s">
        <v>12</v>
      </c>
      <c r="F183" s="508" t="e">
        <v>#N/A</v>
      </c>
      <c r="G183" s="509">
        <v>499.37</v>
      </c>
      <c r="H183" s="510">
        <v>468.14</v>
      </c>
      <c r="I183" s="434" t="e">
        <f>#REF!-B183</f>
        <v>#REF!</v>
      </c>
    </row>
    <row r="184" spans="1:9">
      <c r="A184" s="506" t="s">
        <v>181</v>
      </c>
      <c r="B184" s="429" t="s">
        <v>2221</v>
      </c>
      <c r="C184" s="507" t="s">
        <v>2221</v>
      </c>
      <c r="D184" s="429" t="s">
        <v>2222</v>
      </c>
      <c r="E184" s="508" t="s">
        <v>12</v>
      </c>
      <c r="F184" s="508" t="e">
        <v>#N/A</v>
      </c>
      <c r="G184" s="509">
        <v>45.87</v>
      </c>
      <c r="H184" s="510">
        <v>43</v>
      </c>
      <c r="I184" s="434" t="e">
        <f>#REF!-B184</f>
        <v>#REF!</v>
      </c>
    </row>
    <row r="185" spans="1:9">
      <c r="A185" s="506" t="s">
        <v>181</v>
      </c>
      <c r="B185" s="429">
        <v>8128</v>
      </c>
      <c r="C185" s="507">
        <v>8128</v>
      </c>
      <c r="D185" s="429" t="s">
        <v>285</v>
      </c>
      <c r="E185" s="508" t="s">
        <v>12</v>
      </c>
      <c r="F185" s="508">
        <v>0.6</v>
      </c>
      <c r="G185" s="509">
        <v>42.67</v>
      </c>
      <c r="H185" s="510">
        <v>40</v>
      </c>
      <c r="I185" s="434" t="e">
        <f>#REF!-B185</f>
        <v>#REF!</v>
      </c>
    </row>
    <row r="186" spans="1:9">
      <c r="A186" s="506" t="s">
        <v>181</v>
      </c>
      <c r="B186" s="429" t="s">
        <v>2034</v>
      </c>
      <c r="C186" s="507" t="s">
        <v>2223</v>
      </c>
      <c r="D186" s="429" t="s">
        <v>2224</v>
      </c>
      <c r="E186" s="508" t="s">
        <v>12</v>
      </c>
      <c r="F186" s="508">
        <v>0.6</v>
      </c>
      <c r="G186" s="509">
        <v>52.57</v>
      </c>
      <c r="H186" s="510">
        <v>49.27</v>
      </c>
      <c r="I186" s="434" t="e">
        <f>#REF!-B186</f>
        <v>#REF!</v>
      </c>
    </row>
    <row r="187" spans="1:9">
      <c r="A187" s="506" t="s">
        <v>181</v>
      </c>
      <c r="B187" s="429">
        <v>8569</v>
      </c>
      <c r="C187" s="507" t="s">
        <v>1958</v>
      </c>
      <c r="D187" s="429" t="s">
        <v>1959</v>
      </c>
      <c r="E187" s="508" t="s">
        <v>12</v>
      </c>
      <c r="F187" s="508" t="e">
        <v>#N/A</v>
      </c>
      <c r="G187" s="509">
        <v>120.86</v>
      </c>
      <c r="H187" s="510">
        <v>113.3</v>
      </c>
      <c r="I187" s="434" t="e">
        <f>#REF!-B187</f>
        <v>#REF!</v>
      </c>
    </row>
    <row r="188" spans="1:9">
      <c r="A188" s="506" t="s">
        <v>181</v>
      </c>
      <c r="B188" s="429">
        <v>8573</v>
      </c>
      <c r="C188" s="507" t="s">
        <v>1960</v>
      </c>
      <c r="D188" s="429" t="s">
        <v>1961</v>
      </c>
      <c r="E188" s="508" t="s">
        <v>12</v>
      </c>
      <c r="F188" s="508" t="e">
        <v>#N/A</v>
      </c>
      <c r="G188" s="509">
        <v>36.880000000000003</v>
      </c>
      <c r="H188" s="510">
        <v>34.57</v>
      </c>
      <c r="I188" s="434" t="e">
        <f>#REF!-B188</f>
        <v>#REF!</v>
      </c>
    </row>
    <row r="189" spans="1:9">
      <c r="A189" s="506" t="s">
        <v>181</v>
      </c>
      <c r="B189" s="429">
        <v>8771</v>
      </c>
      <c r="C189" s="507" t="s">
        <v>1978</v>
      </c>
      <c r="D189" s="429" t="s">
        <v>1979</v>
      </c>
      <c r="E189" s="508" t="s">
        <v>12</v>
      </c>
      <c r="F189" s="508" t="e">
        <v>#N/A</v>
      </c>
      <c r="G189" s="509">
        <v>34.83</v>
      </c>
      <c r="H189" s="510">
        <v>32.65</v>
      </c>
      <c r="I189" s="434" t="e">
        <f>#REF!-B189</f>
        <v>#REF!</v>
      </c>
    </row>
    <row r="190" spans="1:9">
      <c r="A190" s="506" t="s">
        <v>181</v>
      </c>
      <c r="B190" s="429">
        <v>8775</v>
      </c>
      <c r="C190" s="507" t="s">
        <v>1986</v>
      </c>
      <c r="D190" s="429" t="s">
        <v>1987</v>
      </c>
      <c r="E190" s="508" t="s">
        <v>12</v>
      </c>
      <c r="F190" s="508" t="e">
        <v>#N/A</v>
      </c>
      <c r="G190" s="509">
        <v>125.37</v>
      </c>
      <c r="H190" s="510">
        <v>117.52</v>
      </c>
      <c r="I190" s="434" t="e">
        <f>#REF!-B190</f>
        <v>#REF!</v>
      </c>
    </row>
    <row r="191" spans="1:9">
      <c r="A191" s="506" t="s">
        <v>181</v>
      </c>
      <c r="B191" s="429" t="s">
        <v>2225</v>
      </c>
      <c r="C191" s="507" t="s">
        <v>2225</v>
      </c>
      <c r="D191" s="429" t="s">
        <v>2226</v>
      </c>
      <c r="E191" s="508" t="s">
        <v>12</v>
      </c>
      <c r="F191" s="508" t="e">
        <v>#N/A</v>
      </c>
      <c r="G191" s="509">
        <v>408.31</v>
      </c>
      <c r="H191" s="510">
        <v>382.78</v>
      </c>
      <c r="I191" s="434" t="e">
        <f>#REF!-B191</f>
        <v>#REF!</v>
      </c>
    </row>
    <row r="192" spans="1:9">
      <c r="A192" s="506" t="s">
        <v>181</v>
      </c>
      <c r="B192" s="429" t="s">
        <v>2227</v>
      </c>
      <c r="C192" s="507" t="s">
        <v>2227</v>
      </c>
      <c r="D192" s="429" t="s">
        <v>2228</v>
      </c>
      <c r="E192" s="508" t="s">
        <v>12</v>
      </c>
      <c r="F192" s="508" t="e">
        <v>#N/A</v>
      </c>
      <c r="G192" s="509">
        <v>551.92999999999995</v>
      </c>
      <c r="H192" s="510">
        <v>517.41999999999996</v>
      </c>
      <c r="I192" s="434" t="e">
        <f>#REF!-B192</f>
        <v>#REF!</v>
      </c>
    </row>
    <row r="193" spans="1:9">
      <c r="A193" s="506" t="s">
        <v>181</v>
      </c>
      <c r="B193" s="429" t="s">
        <v>2229</v>
      </c>
      <c r="C193" s="507" t="s">
        <v>2229</v>
      </c>
      <c r="D193" s="429" t="s">
        <v>2230</v>
      </c>
      <c r="E193" s="508" t="s">
        <v>12</v>
      </c>
      <c r="F193" s="508" t="e">
        <v>#N/A</v>
      </c>
      <c r="G193" s="509">
        <v>551.92999999999995</v>
      </c>
      <c r="H193" s="510">
        <v>517.41999999999996</v>
      </c>
      <c r="I193" s="434" t="e">
        <f>#REF!-B193</f>
        <v>#REF!</v>
      </c>
    </row>
    <row r="194" spans="1:9">
      <c r="A194" s="506" t="s">
        <v>181</v>
      </c>
      <c r="B194" s="429" t="s">
        <v>2231</v>
      </c>
      <c r="C194" s="507" t="s">
        <v>2231</v>
      </c>
      <c r="D194" s="429" t="s">
        <v>2232</v>
      </c>
      <c r="E194" s="508" t="s">
        <v>12</v>
      </c>
      <c r="F194" s="508" t="e">
        <v>#N/A</v>
      </c>
      <c r="G194" s="509">
        <v>551.92999999999995</v>
      </c>
      <c r="H194" s="510">
        <v>517.41999999999996</v>
      </c>
      <c r="I194" s="434" t="e">
        <f>#REF!-B194</f>
        <v>#REF!</v>
      </c>
    </row>
    <row r="195" spans="1:9">
      <c r="A195" s="506" t="s">
        <v>181</v>
      </c>
      <c r="B195" s="429" t="s">
        <v>2233</v>
      </c>
      <c r="C195" s="507" t="s">
        <v>2233</v>
      </c>
      <c r="D195" s="429" t="s">
        <v>2234</v>
      </c>
      <c r="E195" s="508" t="s">
        <v>12</v>
      </c>
      <c r="F195" s="508" t="e">
        <v>#N/A</v>
      </c>
      <c r="G195" s="509">
        <v>551.92999999999995</v>
      </c>
      <c r="H195" s="510">
        <v>517.41999999999996</v>
      </c>
      <c r="I195" s="434" t="e">
        <f>#REF!-B195</f>
        <v>#REF!</v>
      </c>
    </row>
    <row r="196" spans="1:9">
      <c r="A196" s="506" t="s">
        <v>181</v>
      </c>
      <c r="B196" s="429" t="s">
        <v>2235</v>
      </c>
      <c r="C196" s="507" t="s">
        <v>2235</v>
      </c>
      <c r="D196" s="429" t="s">
        <v>2236</v>
      </c>
      <c r="E196" s="508" t="s">
        <v>12</v>
      </c>
      <c r="F196" s="508" t="e">
        <v>#N/A</v>
      </c>
      <c r="G196" s="509">
        <v>412.11</v>
      </c>
      <c r="H196" s="510">
        <v>386.34</v>
      </c>
      <c r="I196" s="434" t="e">
        <f>#REF!-B196</f>
        <v>#REF!</v>
      </c>
    </row>
    <row r="197" spans="1:9">
      <c r="A197" s="506" t="s">
        <v>181</v>
      </c>
      <c r="B197" s="429" t="s">
        <v>2237</v>
      </c>
      <c r="C197" s="507" t="s">
        <v>2237</v>
      </c>
      <c r="D197" s="429" t="s">
        <v>2238</v>
      </c>
      <c r="E197" s="508" t="s">
        <v>12</v>
      </c>
      <c r="F197" s="508" t="e">
        <v>#N/A</v>
      </c>
      <c r="G197" s="509">
        <v>412.11</v>
      </c>
      <c r="H197" s="510">
        <v>386.34</v>
      </c>
      <c r="I197" s="434" t="e">
        <f>#REF!-B197</f>
        <v>#REF!</v>
      </c>
    </row>
    <row r="198" spans="1:9">
      <c r="A198" s="506" t="s">
        <v>181</v>
      </c>
      <c r="B198" s="429" t="s">
        <v>2239</v>
      </c>
      <c r="C198" s="507" t="s">
        <v>2239</v>
      </c>
      <c r="D198" s="429" t="s">
        <v>2240</v>
      </c>
      <c r="E198" s="508" t="s">
        <v>12</v>
      </c>
      <c r="F198" s="508" t="e">
        <v>#N/A</v>
      </c>
      <c r="G198" s="509">
        <v>412.11</v>
      </c>
      <c r="H198" s="510">
        <v>386.34</v>
      </c>
      <c r="I198" s="434" t="e">
        <f>#REF!-B198</f>
        <v>#REF!</v>
      </c>
    </row>
    <row r="199" spans="1:9">
      <c r="A199" s="506" t="s">
        <v>181</v>
      </c>
      <c r="B199" s="429" t="s">
        <v>2241</v>
      </c>
      <c r="C199" s="507" t="s">
        <v>2241</v>
      </c>
      <c r="D199" s="429" t="s">
        <v>2242</v>
      </c>
      <c r="E199" s="508" t="s">
        <v>12</v>
      </c>
      <c r="F199" s="508" t="e">
        <v>#N/A</v>
      </c>
      <c r="G199" s="509">
        <v>412.11</v>
      </c>
      <c r="H199" s="510">
        <v>386.34</v>
      </c>
      <c r="I199" s="434" t="e">
        <f>#REF!-B199</f>
        <v>#REF!</v>
      </c>
    </row>
    <row r="200" spans="1:9">
      <c r="A200" s="506" t="s">
        <v>181</v>
      </c>
      <c r="B200" s="429" t="s">
        <v>2243</v>
      </c>
      <c r="C200" s="507" t="s">
        <v>2243</v>
      </c>
      <c r="D200" s="429" t="s">
        <v>2244</v>
      </c>
      <c r="E200" s="508" t="s">
        <v>12</v>
      </c>
      <c r="F200" s="508" t="e">
        <v>#N/A</v>
      </c>
      <c r="G200" s="509">
        <v>433.14</v>
      </c>
      <c r="H200" s="510">
        <v>406.05</v>
      </c>
      <c r="I200" s="434" t="e">
        <f>#REF!-B200</f>
        <v>#REF!</v>
      </c>
    </row>
    <row r="201" spans="1:9">
      <c r="A201" s="506" t="s">
        <v>181</v>
      </c>
      <c r="B201" s="429" t="s">
        <v>2245</v>
      </c>
      <c r="C201" s="507" t="s">
        <v>2245</v>
      </c>
      <c r="D201" s="429" t="s">
        <v>2246</v>
      </c>
      <c r="E201" s="508" t="s">
        <v>12</v>
      </c>
      <c r="F201" s="508" t="e">
        <v>#N/A</v>
      </c>
      <c r="G201" s="509">
        <v>433.14</v>
      </c>
      <c r="H201" s="510">
        <v>406.05</v>
      </c>
      <c r="I201" s="434" t="e">
        <f>#REF!-B201</f>
        <v>#REF!</v>
      </c>
    </row>
    <row r="202" spans="1:9">
      <c r="A202" s="506" t="s">
        <v>181</v>
      </c>
      <c r="B202" s="429" t="s">
        <v>2247</v>
      </c>
      <c r="C202" s="507" t="s">
        <v>2247</v>
      </c>
      <c r="D202" s="429" t="s">
        <v>2248</v>
      </c>
      <c r="E202" s="508" t="s">
        <v>12</v>
      </c>
      <c r="F202" s="508" t="e">
        <v>#N/A</v>
      </c>
      <c r="G202" s="509">
        <v>433.14</v>
      </c>
      <c r="H202" s="510">
        <v>406.05</v>
      </c>
      <c r="I202" s="434" t="e">
        <f>#REF!-B202</f>
        <v>#REF!</v>
      </c>
    </row>
    <row r="203" spans="1:9">
      <c r="A203" s="506" t="s">
        <v>181</v>
      </c>
      <c r="B203" s="429" t="s">
        <v>2249</v>
      </c>
      <c r="C203" s="507" t="s">
        <v>2249</v>
      </c>
      <c r="D203" s="429" t="s">
        <v>2250</v>
      </c>
      <c r="E203" s="508" t="s">
        <v>12</v>
      </c>
      <c r="F203" s="508" t="e">
        <v>#N/A</v>
      </c>
      <c r="G203" s="509">
        <v>433.14</v>
      </c>
      <c r="H203" s="510">
        <v>406.05</v>
      </c>
      <c r="I203" s="434" t="e">
        <f>#REF!-B203</f>
        <v>#REF!</v>
      </c>
    </row>
    <row r="204" spans="1:9">
      <c r="A204" s="506" t="s">
        <v>181</v>
      </c>
      <c r="B204" s="429" t="s">
        <v>2251</v>
      </c>
      <c r="C204" s="507" t="s">
        <v>2251</v>
      </c>
      <c r="D204" s="429" t="s">
        <v>2252</v>
      </c>
      <c r="E204" s="508" t="s">
        <v>12</v>
      </c>
      <c r="F204" s="508" t="e">
        <v>#N/A</v>
      </c>
      <c r="G204" s="509">
        <v>433.14</v>
      </c>
      <c r="H204" s="510">
        <v>406.05</v>
      </c>
      <c r="I204" s="434" t="e">
        <f>#REF!-B204</f>
        <v>#REF!</v>
      </c>
    </row>
    <row r="205" spans="1:9">
      <c r="A205" s="506" t="s">
        <v>181</v>
      </c>
      <c r="B205" s="429" t="s">
        <v>2022</v>
      </c>
      <c r="C205" s="507" t="s">
        <v>2022</v>
      </c>
      <c r="D205" s="429" t="s">
        <v>2253</v>
      </c>
      <c r="E205" s="508" t="s">
        <v>12</v>
      </c>
      <c r="F205" s="508">
        <v>1.65</v>
      </c>
      <c r="G205" s="509">
        <v>143.36000000000001</v>
      </c>
      <c r="H205" s="510">
        <v>134.4</v>
      </c>
      <c r="I205" s="434" t="e">
        <f>#REF!-B205</f>
        <v>#REF!</v>
      </c>
    </row>
    <row r="206" spans="1:9">
      <c r="A206" s="506" t="s">
        <v>181</v>
      </c>
      <c r="B206" s="429">
        <v>8478</v>
      </c>
      <c r="C206" s="507">
        <v>8478</v>
      </c>
      <c r="D206" s="429" t="s">
        <v>296</v>
      </c>
      <c r="E206" s="508" t="s">
        <v>12</v>
      </c>
      <c r="F206" s="508" t="e">
        <v>#N/A</v>
      </c>
      <c r="G206" s="509">
        <v>143.36000000000001</v>
      </c>
      <c r="H206" s="510">
        <v>134.4</v>
      </c>
      <c r="I206" s="434" t="e">
        <f>#REF!-B206</f>
        <v>#REF!</v>
      </c>
    </row>
    <row r="207" spans="1:9">
      <c r="A207" s="506" t="s">
        <v>181</v>
      </c>
      <c r="B207" s="429">
        <v>8697</v>
      </c>
      <c r="C207" s="507" t="s">
        <v>313</v>
      </c>
      <c r="D207" s="429" t="s">
        <v>314</v>
      </c>
      <c r="E207" s="508" t="s">
        <v>12</v>
      </c>
      <c r="F207" s="508">
        <v>1.65</v>
      </c>
      <c r="G207" s="509">
        <v>80.84</v>
      </c>
      <c r="H207" s="510">
        <v>75.790000000000006</v>
      </c>
      <c r="I207" s="434" t="e">
        <f>#REF!-B207</f>
        <v>#REF!</v>
      </c>
    </row>
    <row r="208" spans="1:9">
      <c r="A208" s="506" t="s">
        <v>181</v>
      </c>
      <c r="B208" s="429">
        <v>8705</v>
      </c>
      <c r="C208" s="507" t="s">
        <v>315</v>
      </c>
      <c r="D208" s="429" t="s">
        <v>316</v>
      </c>
      <c r="E208" s="508" t="s">
        <v>12</v>
      </c>
      <c r="F208" s="508">
        <v>1.65</v>
      </c>
      <c r="G208" s="509">
        <v>85.23</v>
      </c>
      <c r="H208" s="510">
        <v>79.900000000000006</v>
      </c>
      <c r="I208" s="434" t="e">
        <f>#REF!-B208</f>
        <v>#REF!</v>
      </c>
    </row>
    <row r="209" spans="1:9">
      <c r="A209" s="506" t="s">
        <v>181</v>
      </c>
      <c r="B209" s="429" t="s">
        <v>1714</v>
      </c>
      <c r="C209" s="507" t="s">
        <v>1816</v>
      </c>
      <c r="D209" s="429" t="s">
        <v>1710</v>
      </c>
      <c r="E209" s="508" t="s">
        <v>12</v>
      </c>
      <c r="F209" s="508">
        <v>1.65</v>
      </c>
      <c r="G209" s="509">
        <v>80.84</v>
      </c>
      <c r="H209" s="510">
        <v>75.790000000000006</v>
      </c>
      <c r="I209" s="434" t="e">
        <f>#REF!-B209</f>
        <v>#REF!</v>
      </c>
    </row>
    <row r="210" spans="1:9">
      <c r="A210" s="506" t="s">
        <v>181</v>
      </c>
      <c r="B210" s="429" t="s">
        <v>1715</v>
      </c>
      <c r="C210" s="507" t="s">
        <v>1817</v>
      </c>
      <c r="D210" s="429" t="s">
        <v>1711</v>
      </c>
      <c r="E210" s="508" t="s">
        <v>12</v>
      </c>
      <c r="F210" s="508">
        <v>1.65</v>
      </c>
      <c r="G210" s="509">
        <v>80.84</v>
      </c>
      <c r="H210" s="510">
        <v>75.790000000000006</v>
      </c>
      <c r="I210" s="434" t="e">
        <f>#REF!-B210</f>
        <v>#REF!</v>
      </c>
    </row>
    <row r="211" spans="1:9">
      <c r="A211" s="506" t="s">
        <v>181</v>
      </c>
      <c r="B211" s="429" t="s">
        <v>1716</v>
      </c>
      <c r="C211" s="507" t="s">
        <v>1818</v>
      </c>
      <c r="D211" s="429" t="s">
        <v>1712</v>
      </c>
      <c r="E211" s="508" t="s">
        <v>12</v>
      </c>
      <c r="F211" s="508">
        <v>1.65</v>
      </c>
      <c r="G211" s="509">
        <v>80.84</v>
      </c>
      <c r="H211" s="510">
        <v>75.790000000000006</v>
      </c>
      <c r="I211" s="434" t="e">
        <f>#REF!-B211</f>
        <v>#REF!</v>
      </c>
    </row>
    <row r="212" spans="1:9">
      <c r="A212" s="506" t="s">
        <v>181</v>
      </c>
      <c r="B212" s="429" t="s">
        <v>1717</v>
      </c>
      <c r="C212" s="507" t="s">
        <v>1819</v>
      </c>
      <c r="D212" s="429" t="s">
        <v>1713</v>
      </c>
      <c r="E212" s="508" t="s">
        <v>12</v>
      </c>
      <c r="F212" s="508">
        <v>1.65</v>
      </c>
      <c r="G212" s="509">
        <v>80.84</v>
      </c>
      <c r="H212" s="510">
        <v>75.790000000000006</v>
      </c>
      <c r="I212" s="434" t="e">
        <f>#REF!-B212</f>
        <v>#REF!</v>
      </c>
    </row>
    <row r="213" spans="1:9">
      <c r="A213" s="506" t="s">
        <v>181</v>
      </c>
      <c r="B213" s="429" t="s">
        <v>1719</v>
      </c>
      <c r="C213" s="507" t="s">
        <v>1820</v>
      </c>
      <c r="D213" s="429" t="s">
        <v>1718</v>
      </c>
      <c r="E213" s="508" t="s">
        <v>12</v>
      </c>
      <c r="F213" s="508">
        <v>1.65</v>
      </c>
      <c r="G213" s="509">
        <v>80.84</v>
      </c>
      <c r="H213" s="510">
        <v>75.790000000000006</v>
      </c>
      <c r="I213" s="434" t="e">
        <f>#REF!-B213</f>
        <v>#REF!</v>
      </c>
    </row>
    <row r="214" spans="1:9">
      <c r="A214" s="506" t="s">
        <v>181</v>
      </c>
      <c r="B214" s="429" t="s">
        <v>2023</v>
      </c>
      <c r="C214" s="507" t="s">
        <v>2023</v>
      </c>
      <c r="D214" s="429" t="s">
        <v>2024</v>
      </c>
      <c r="E214" s="508" t="s">
        <v>12</v>
      </c>
      <c r="F214" s="508">
        <v>16.5</v>
      </c>
      <c r="G214" s="509">
        <v>264.06</v>
      </c>
      <c r="H214" s="510">
        <v>247.55</v>
      </c>
      <c r="I214" s="434" t="e">
        <f>#REF!-B214</f>
        <v>#REF!</v>
      </c>
    </row>
    <row r="215" spans="1:9">
      <c r="A215" s="506" t="s">
        <v>181</v>
      </c>
      <c r="B215" s="429" t="s">
        <v>2025</v>
      </c>
      <c r="C215" s="507" t="s">
        <v>2025</v>
      </c>
      <c r="D215" s="429" t="s">
        <v>2026</v>
      </c>
      <c r="E215" s="508" t="s">
        <v>12</v>
      </c>
      <c r="F215" s="508">
        <v>16.5</v>
      </c>
      <c r="G215" s="509">
        <v>264.06</v>
      </c>
      <c r="H215" s="510">
        <v>247.55</v>
      </c>
      <c r="I215" s="434" t="e">
        <f>#REF!-B215</f>
        <v>#REF!</v>
      </c>
    </row>
    <row r="216" spans="1:9">
      <c r="A216" s="506" t="s">
        <v>181</v>
      </c>
      <c r="B216" s="429" t="s">
        <v>2027</v>
      </c>
      <c r="C216" s="507" t="s">
        <v>2027</v>
      </c>
      <c r="D216" s="429" t="s">
        <v>2028</v>
      </c>
      <c r="E216" s="508" t="s">
        <v>12</v>
      </c>
      <c r="F216" s="508">
        <v>16.5</v>
      </c>
      <c r="G216" s="509">
        <v>264.06</v>
      </c>
      <c r="H216" s="510">
        <v>247.55</v>
      </c>
      <c r="I216" s="434" t="e">
        <f>#REF!-B216</f>
        <v>#REF!</v>
      </c>
    </row>
    <row r="217" spans="1:9">
      <c r="A217" s="506" t="s">
        <v>181</v>
      </c>
      <c r="B217" s="429" t="s">
        <v>2029</v>
      </c>
      <c r="C217" s="507" t="s">
        <v>2029</v>
      </c>
      <c r="D217" s="429" t="s">
        <v>2030</v>
      </c>
      <c r="E217" s="508" t="s">
        <v>12</v>
      </c>
      <c r="F217" s="508">
        <v>16.5</v>
      </c>
      <c r="G217" s="509">
        <v>264.06</v>
      </c>
      <c r="H217" s="510">
        <v>247.55</v>
      </c>
      <c r="I217" s="434" t="e">
        <f>#REF!-B217</f>
        <v>#REF!</v>
      </c>
    </row>
    <row r="218" spans="1:9">
      <c r="A218" s="506" t="s">
        <v>181</v>
      </c>
      <c r="B218" s="429" t="s">
        <v>2031</v>
      </c>
      <c r="C218" s="507" t="s">
        <v>2031</v>
      </c>
      <c r="D218" s="429" t="s">
        <v>2032</v>
      </c>
      <c r="E218" s="508" t="s">
        <v>12</v>
      </c>
      <c r="F218" s="508">
        <v>16.5</v>
      </c>
      <c r="G218" s="509">
        <v>264.06</v>
      </c>
      <c r="H218" s="510">
        <v>247.55</v>
      </c>
      <c r="I218" s="434" t="e">
        <f>#REF!-B218</f>
        <v>#REF!</v>
      </c>
    </row>
    <row r="219" spans="1:9">
      <c r="A219" s="506" t="s">
        <v>181</v>
      </c>
      <c r="B219" s="429" t="s">
        <v>2254</v>
      </c>
      <c r="C219" s="507" t="s">
        <v>2254</v>
      </c>
      <c r="D219" s="429" t="s">
        <v>2255</v>
      </c>
      <c r="E219" s="508" t="s">
        <v>12</v>
      </c>
      <c r="F219" s="508" t="e">
        <v>#N/A</v>
      </c>
      <c r="G219" s="509">
        <v>300.17</v>
      </c>
      <c r="H219" s="510">
        <v>281.39999999999998</v>
      </c>
      <c r="I219" s="434" t="e">
        <f>#REF!-B219</f>
        <v>#REF!</v>
      </c>
    </row>
    <row r="220" spans="1:9">
      <c r="A220" s="506" t="s">
        <v>181</v>
      </c>
      <c r="B220" s="429" t="s">
        <v>2256</v>
      </c>
      <c r="C220" s="507" t="s">
        <v>2256</v>
      </c>
      <c r="D220" s="429" t="s">
        <v>2257</v>
      </c>
      <c r="E220" s="508" t="s">
        <v>12</v>
      </c>
      <c r="F220" s="508" t="e">
        <v>#N/A</v>
      </c>
      <c r="G220" s="509">
        <v>292.26</v>
      </c>
      <c r="H220" s="510">
        <v>273.99</v>
      </c>
      <c r="I220" s="434" t="e">
        <f>#REF!-B220</f>
        <v>#REF!</v>
      </c>
    </row>
    <row r="221" spans="1:9">
      <c r="A221" s="506" t="s">
        <v>181</v>
      </c>
      <c r="B221" s="429" t="s">
        <v>2258</v>
      </c>
      <c r="C221" s="507" t="s">
        <v>2258</v>
      </c>
      <c r="D221" s="429" t="s">
        <v>2259</v>
      </c>
      <c r="E221" s="508" t="s">
        <v>12</v>
      </c>
      <c r="F221" s="508" t="e">
        <v>#N/A</v>
      </c>
      <c r="G221" s="509">
        <v>292.26</v>
      </c>
      <c r="H221" s="510">
        <v>273.99</v>
      </c>
      <c r="I221" s="434" t="e">
        <f>#REF!-B221</f>
        <v>#REF!</v>
      </c>
    </row>
    <row r="222" spans="1:9">
      <c r="A222" s="506" t="s">
        <v>181</v>
      </c>
      <c r="B222" s="429" t="s">
        <v>2260</v>
      </c>
      <c r="C222" s="507" t="s">
        <v>2260</v>
      </c>
      <c r="D222" s="429" t="s">
        <v>2261</v>
      </c>
      <c r="E222" s="508" t="s">
        <v>12</v>
      </c>
      <c r="F222" s="508" t="e">
        <v>#N/A</v>
      </c>
      <c r="G222" s="509">
        <v>292.26</v>
      </c>
      <c r="H222" s="510">
        <v>273.99</v>
      </c>
      <c r="I222" s="434" t="e">
        <f>#REF!-B222</f>
        <v>#REF!</v>
      </c>
    </row>
    <row r="223" spans="1:9">
      <c r="A223" s="506" t="s">
        <v>181</v>
      </c>
      <c r="B223" s="429" t="s">
        <v>2262</v>
      </c>
      <c r="C223" s="507" t="s">
        <v>2262</v>
      </c>
      <c r="D223" s="429" t="s">
        <v>2263</v>
      </c>
      <c r="E223" s="508" t="s">
        <v>12</v>
      </c>
      <c r="F223" s="508" t="e">
        <v>#N/A</v>
      </c>
      <c r="G223" s="509">
        <v>304.88</v>
      </c>
      <c r="H223" s="510">
        <v>285.82</v>
      </c>
      <c r="I223" s="434" t="e">
        <f>#REF!-B223</f>
        <v>#REF!</v>
      </c>
    </row>
    <row r="224" spans="1:9">
      <c r="A224" s="506" t="s">
        <v>181</v>
      </c>
      <c r="B224" s="429" t="s">
        <v>2264</v>
      </c>
      <c r="C224" s="507" t="s">
        <v>2264</v>
      </c>
      <c r="D224" s="429" t="s">
        <v>2265</v>
      </c>
      <c r="E224" s="508" t="s">
        <v>12</v>
      </c>
      <c r="F224" s="508" t="e">
        <v>#N/A</v>
      </c>
      <c r="G224" s="509">
        <v>304.88</v>
      </c>
      <c r="H224" s="510">
        <v>285.82</v>
      </c>
      <c r="I224" s="434" t="e">
        <f>#REF!-B224</f>
        <v>#REF!</v>
      </c>
    </row>
    <row r="225" spans="1:9">
      <c r="A225" s="506" t="s">
        <v>181</v>
      </c>
      <c r="B225" s="429" t="s">
        <v>2266</v>
      </c>
      <c r="C225" s="507" t="s">
        <v>2266</v>
      </c>
      <c r="D225" s="429" t="s">
        <v>2267</v>
      </c>
      <c r="E225" s="508" t="s">
        <v>12</v>
      </c>
      <c r="F225" s="508" t="e">
        <v>#N/A</v>
      </c>
      <c r="G225" s="509">
        <v>304.88</v>
      </c>
      <c r="H225" s="510">
        <v>285.82</v>
      </c>
      <c r="I225" s="434" t="e">
        <f>#REF!-B225</f>
        <v>#REF!</v>
      </c>
    </row>
    <row r="226" spans="1:9">
      <c r="A226" s="506" t="s">
        <v>181</v>
      </c>
      <c r="B226" s="429" t="s">
        <v>2268</v>
      </c>
      <c r="C226" s="507" t="s">
        <v>2268</v>
      </c>
      <c r="D226" s="429" t="s">
        <v>2269</v>
      </c>
      <c r="E226" s="508" t="s">
        <v>12</v>
      </c>
      <c r="F226" s="508" t="e">
        <v>#N/A</v>
      </c>
      <c r="G226" s="509">
        <v>304.88</v>
      </c>
      <c r="H226" s="510">
        <v>285.82</v>
      </c>
      <c r="I226" s="434" t="e">
        <f>#REF!-B226</f>
        <v>#REF!</v>
      </c>
    </row>
    <row r="227" spans="1:9">
      <c r="A227" s="506" t="s">
        <v>181</v>
      </c>
      <c r="B227" s="429" t="s">
        <v>2270</v>
      </c>
      <c r="C227" s="507" t="s">
        <v>2270</v>
      </c>
      <c r="D227" s="429" t="s">
        <v>2271</v>
      </c>
      <c r="E227" s="508" t="s">
        <v>12</v>
      </c>
      <c r="F227" s="508" t="e">
        <v>#N/A</v>
      </c>
      <c r="G227" s="509">
        <v>412.11</v>
      </c>
      <c r="H227" s="510">
        <v>386.34</v>
      </c>
      <c r="I227" s="434" t="e">
        <f>#REF!-B227</f>
        <v>#REF!</v>
      </c>
    </row>
    <row r="228" spans="1:9">
      <c r="A228" s="506" t="s">
        <v>181</v>
      </c>
      <c r="B228" s="429" t="s">
        <v>2272</v>
      </c>
      <c r="C228" s="507" t="s">
        <v>2272</v>
      </c>
      <c r="D228" s="429" t="s">
        <v>2273</v>
      </c>
      <c r="E228" s="508" t="s">
        <v>12</v>
      </c>
      <c r="F228" s="508" t="e">
        <v>#N/A</v>
      </c>
      <c r="G228" s="509">
        <v>412.11</v>
      </c>
      <c r="H228" s="510">
        <v>386.34</v>
      </c>
      <c r="I228" s="434" t="e">
        <f>#REF!-B228</f>
        <v>#REF!</v>
      </c>
    </row>
    <row r="229" spans="1:9">
      <c r="A229" s="506" t="s">
        <v>181</v>
      </c>
      <c r="B229" s="429" t="s">
        <v>2274</v>
      </c>
      <c r="C229" s="507" t="s">
        <v>2274</v>
      </c>
      <c r="D229" s="429" t="s">
        <v>2275</v>
      </c>
      <c r="E229" s="508" t="s">
        <v>12</v>
      </c>
      <c r="F229" s="508" t="e">
        <v>#N/A</v>
      </c>
      <c r="G229" s="509">
        <v>412.11</v>
      </c>
      <c r="H229" s="510">
        <v>386.34</v>
      </c>
      <c r="I229" s="434" t="e">
        <f>#REF!-B229</f>
        <v>#REF!</v>
      </c>
    </row>
    <row r="230" spans="1:9">
      <c r="A230" s="506" t="s">
        <v>181</v>
      </c>
      <c r="B230" s="429" t="s">
        <v>2276</v>
      </c>
      <c r="C230" s="507" t="s">
        <v>2276</v>
      </c>
      <c r="D230" s="429" t="s">
        <v>2277</v>
      </c>
      <c r="E230" s="508" t="s">
        <v>12</v>
      </c>
      <c r="F230" s="508" t="e">
        <v>#N/A</v>
      </c>
      <c r="G230" s="509">
        <v>412.11</v>
      </c>
      <c r="H230" s="510">
        <v>386.34</v>
      </c>
      <c r="I230" s="434" t="e">
        <f>#REF!-B230</f>
        <v>#REF!</v>
      </c>
    </row>
    <row r="231" spans="1:9">
      <c r="A231" s="506" t="s">
        <v>181</v>
      </c>
      <c r="B231" s="429" t="s">
        <v>2278</v>
      </c>
      <c r="C231" s="507" t="s">
        <v>2278</v>
      </c>
      <c r="D231" s="429" t="s">
        <v>2279</v>
      </c>
      <c r="E231" s="508" t="s">
        <v>12</v>
      </c>
      <c r="F231" s="508" t="e">
        <v>#N/A</v>
      </c>
      <c r="G231" s="509">
        <v>325.89999999999998</v>
      </c>
      <c r="H231" s="510">
        <v>305.52999999999997</v>
      </c>
      <c r="I231" s="434" t="e">
        <f>#REF!-B231</f>
        <v>#REF!</v>
      </c>
    </row>
    <row r="232" spans="1:9">
      <c r="A232" s="506" t="s">
        <v>181</v>
      </c>
      <c r="B232" s="429" t="s">
        <v>2280</v>
      </c>
      <c r="C232" s="507" t="s">
        <v>2280</v>
      </c>
      <c r="D232" s="429" t="s">
        <v>2281</v>
      </c>
      <c r="E232" s="508" t="s">
        <v>12</v>
      </c>
      <c r="F232" s="508" t="e">
        <v>#N/A</v>
      </c>
      <c r="G232" s="509">
        <v>325.89999999999998</v>
      </c>
      <c r="H232" s="510">
        <v>305.52999999999997</v>
      </c>
      <c r="I232" s="434" t="e">
        <f>#REF!-B232</f>
        <v>#REF!</v>
      </c>
    </row>
    <row r="233" spans="1:9">
      <c r="A233" s="506" t="s">
        <v>181</v>
      </c>
      <c r="B233" s="429" t="s">
        <v>2282</v>
      </c>
      <c r="C233" s="507" t="s">
        <v>2282</v>
      </c>
      <c r="D233" s="429" t="s">
        <v>2283</v>
      </c>
      <c r="E233" s="508" t="s">
        <v>12</v>
      </c>
      <c r="F233" s="508" t="e">
        <v>#N/A</v>
      </c>
      <c r="G233" s="509">
        <v>325.89999999999998</v>
      </c>
      <c r="H233" s="510">
        <v>305.52999999999997</v>
      </c>
      <c r="I233" s="434" t="e">
        <f>#REF!-B233</f>
        <v>#REF!</v>
      </c>
    </row>
    <row r="234" spans="1:9">
      <c r="A234" s="506" t="s">
        <v>181</v>
      </c>
      <c r="B234" s="429" t="s">
        <v>2284</v>
      </c>
      <c r="C234" s="507" t="s">
        <v>2284</v>
      </c>
      <c r="D234" s="429" t="s">
        <v>2285</v>
      </c>
      <c r="E234" s="508" t="s">
        <v>12</v>
      </c>
      <c r="F234" s="508" t="e">
        <v>#N/A</v>
      </c>
      <c r="G234" s="509">
        <v>325.89999999999998</v>
      </c>
      <c r="H234" s="510">
        <v>305.52999999999997</v>
      </c>
      <c r="I234" s="434" t="e">
        <f>#REF!-B234</f>
        <v>#REF!</v>
      </c>
    </row>
    <row r="235" spans="1:9">
      <c r="A235" s="506" t="s">
        <v>181</v>
      </c>
      <c r="B235" s="429" t="s">
        <v>2286</v>
      </c>
      <c r="C235" s="507" t="s">
        <v>2286</v>
      </c>
      <c r="D235" s="429" t="s">
        <v>2287</v>
      </c>
      <c r="E235" s="508" t="s">
        <v>12</v>
      </c>
      <c r="F235" s="508" t="e">
        <v>#N/A</v>
      </c>
      <c r="G235" s="509">
        <v>325.89999999999998</v>
      </c>
      <c r="H235" s="510">
        <v>305.52999999999997</v>
      </c>
      <c r="I235" s="434" t="e">
        <f>#REF!-B235</f>
        <v>#REF!</v>
      </c>
    </row>
    <row r="236" spans="1:9">
      <c r="A236" s="506" t="s">
        <v>181</v>
      </c>
      <c r="B236" s="429" t="s">
        <v>2288</v>
      </c>
      <c r="C236" s="507" t="s">
        <v>2288</v>
      </c>
      <c r="D236" s="429" t="s">
        <v>2289</v>
      </c>
      <c r="E236" s="508" t="s">
        <v>12</v>
      </c>
      <c r="F236" s="508" t="e">
        <v>#N/A</v>
      </c>
      <c r="G236" s="509">
        <v>617.11</v>
      </c>
      <c r="H236" s="510">
        <v>578.53</v>
      </c>
      <c r="I236" s="434" t="e">
        <f>#REF!-B236</f>
        <v>#REF!</v>
      </c>
    </row>
    <row r="237" spans="1:9">
      <c r="A237" s="506" t="s">
        <v>181</v>
      </c>
      <c r="B237" s="429" t="s">
        <v>2290</v>
      </c>
      <c r="C237" s="507" t="s">
        <v>2290</v>
      </c>
      <c r="D237" s="429" t="s">
        <v>2291</v>
      </c>
      <c r="E237" s="508" t="s">
        <v>12</v>
      </c>
      <c r="F237" s="508" t="e">
        <v>#N/A</v>
      </c>
      <c r="G237" s="509">
        <v>617.11</v>
      </c>
      <c r="H237" s="510">
        <v>578.53</v>
      </c>
      <c r="I237" s="434" t="e">
        <f>#REF!-B237</f>
        <v>#REF!</v>
      </c>
    </row>
    <row r="238" spans="1:9">
      <c r="A238" s="506" t="s">
        <v>181</v>
      </c>
      <c r="B238" s="429" t="s">
        <v>2292</v>
      </c>
      <c r="C238" s="507" t="s">
        <v>2292</v>
      </c>
      <c r="D238" s="429" t="s">
        <v>2293</v>
      </c>
      <c r="E238" s="508" t="s">
        <v>12</v>
      </c>
      <c r="F238" s="508" t="e">
        <v>#N/A</v>
      </c>
      <c r="G238" s="509">
        <v>617.11</v>
      </c>
      <c r="H238" s="510">
        <v>578.53</v>
      </c>
      <c r="I238" s="434" t="e">
        <f>#REF!-B238</f>
        <v>#REF!</v>
      </c>
    </row>
    <row r="239" spans="1:9">
      <c r="A239" s="506" t="s">
        <v>181</v>
      </c>
      <c r="B239" s="429" t="s">
        <v>2294</v>
      </c>
      <c r="C239" s="507" t="s">
        <v>2294</v>
      </c>
      <c r="D239" s="429" t="s">
        <v>2295</v>
      </c>
      <c r="E239" s="508" t="s">
        <v>12</v>
      </c>
      <c r="F239" s="508" t="e">
        <v>#N/A</v>
      </c>
      <c r="G239" s="509">
        <v>617.11</v>
      </c>
      <c r="H239" s="510">
        <v>578.53</v>
      </c>
      <c r="I239" s="434" t="e">
        <f>#REF!-B239</f>
        <v>#REF!</v>
      </c>
    </row>
    <row r="240" spans="1:9">
      <c r="A240" s="506" t="s">
        <v>181</v>
      </c>
      <c r="B240" s="429" t="s">
        <v>2296</v>
      </c>
      <c r="C240" s="507" t="s">
        <v>2296</v>
      </c>
      <c r="D240" s="429" t="s">
        <v>2297</v>
      </c>
      <c r="E240" s="508" t="s">
        <v>12</v>
      </c>
      <c r="F240" s="508" t="e">
        <v>#N/A</v>
      </c>
      <c r="G240" s="509">
        <v>214.47</v>
      </c>
      <c r="H240" s="510">
        <v>201.04</v>
      </c>
      <c r="I240" s="434" t="e">
        <f>#REF!-B240</f>
        <v>#REF!</v>
      </c>
    </row>
    <row r="241" spans="1:9">
      <c r="A241" s="506" t="s">
        <v>181</v>
      </c>
      <c r="B241" s="429" t="s">
        <v>2051</v>
      </c>
      <c r="C241" s="507" t="s">
        <v>2051</v>
      </c>
      <c r="D241" s="429" t="s">
        <v>2081</v>
      </c>
      <c r="E241" s="508" t="s">
        <v>12</v>
      </c>
      <c r="F241" s="508">
        <v>1.45</v>
      </c>
      <c r="G241" s="509">
        <v>107.98</v>
      </c>
      <c r="H241" s="510">
        <v>101.24</v>
      </c>
      <c r="I241" s="434" t="e">
        <f>#REF!-B241</f>
        <v>#REF!</v>
      </c>
    </row>
    <row r="242" spans="1:9">
      <c r="A242" s="506" t="s">
        <v>181</v>
      </c>
      <c r="B242" s="429">
        <v>8634</v>
      </c>
      <c r="C242" s="507" t="s">
        <v>2298</v>
      </c>
      <c r="D242" s="429" t="s">
        <v>2299</v>
      </c>
      <c r="E242" s="508" t="s">
        <v>12</v>
      </c>
      <c r="F242" s="508" t="e">
        <v>#N/A</v>
      </c>
      <c r="G242" s="509">
        <v>81.93</v>
      </c>
      <c r="H242" s="510">
        <v>76.81</v>
      </c>
      <c r="I242" s="434" t="e">
        <f>#REF!-B242</f>
        <v>#REF!</v>
      </c>
    </row>
    <row r="243" spans="1:9">
      <c r="A243" s="506" t="s">
        <v>181</v>
      </c>
      <c r="B243" s="429" t="s">
        <v>1694</v>
      </c>
      <c r="C243" s="507" t="s">
        <v>1694</v>
      </c>
      <c r="D243" s="429" t="s">
        <v>1821</v>
      </c>
      <c r="E243" s="508" t="s">
        <v>12</v>
      </c>
      <c r="F243" s="508">
        <v>0</v>
      </c>
      <c r="G243" s="509">
        <v>107.98</v>
      </c>
      <c r="H243" s="510">
        <v>101.24</v>
      </c>
      <c r="I243" s="434" t="e">
        <f>#REF!-B243</f>
        <v>#REF!</v>
      </c>
    </row>
    <row r="244" spans="1:9">
      <c r="A244" s="506" t="s">
        <v>181</v>
      </c>
      <c r="B244" s="429" t="s">
        <v>2300</v>
      </c>
      <c r="C244" s="507" t="s">
        <v>2300</v>
      </c>
      <c r="D244" s="429" t="s">
        <v>2301</v>
      </c>
      <c r="E244" s="508" t="s">
        <v>12</v>
      </c>
      <c r="F244" s="508" t="e">
        <v>#N/A</v>
      </c>
      <c r="G244" s="509">
        <v>86.02</v>
      </c>
      <c r="H244" s="510">
        <v>80.650000000000006</v>
      </c>
      <c r="I244" s="434" t="e">
        <f>#REF!-B244</f>
        <v>#REF!</v>
      </c>
    </row>
    <row r="245" spans="1:9">
      <c r="A245" s="506" t="s">
        <v>181</v>
      </c>
      <c r="B245" s="429">
        <v>8085</v>
      </c>
      <c r="C245" s="507">
        <v>8085</v>
      </c>
      <c r="D245" s="429" t="s">
        <v>1941</v>
      </c>
      <c r="E245" s="508" t="s">
        <v>12</v>
      </c>
      <c r="F245" s="508" t="e">
        <v>#N/A</v>
      </c>
      <c r="G245" s="509">
        <v>251.22</v>
      </c>
      <c r="H245" s="510">
        <v>235.51</v>
      </c>
      <c r="I245" s="434" t="e">
        <f>#REF!-B245</f>
        <v>#REF!</v>
      </c>
    </row>
    <row r="246" spans="1:9">
      <c r="A246" s="506" t="s">
        <v>181</v>
      </c>
      <c r="B246" s="429">
        <v>8621</v>
      </c>
      <c r="C246" s="507">
        <v>8621</v>
      </c>
      <c r="D246" s="429" t="s">
        <v>300</v>
      </c>
      <c r="E246" s="508" t="s">
        <v>12</v>
      </c>
      <c r="F246" s="508">
        <v>1.05</v>
      </c>
      <c r="G246" s="509">
        <v>63.74</v>
      </c>
      <c r="H246" s="510">
        <v>59.76</v>
      </c>
      <c r="I246" s="434" t="e">
        <f>#REF!-B246</f>
        <v>#REF!</v>
      </c>
    </row>
    <row r="247" spans="1:9">
      <c r="A247" s="506" t="s">
        <v>181</v>
      </c>
      <c r="B247" s="429">
        <v>8625</v>
      </c>
      <c r="C247" s="507" t="s">
        <v>1965</v>
      </c>
      <c r="D247" s="429" t="s">
        <v>1966</v>
      </c>
      <c r="E247" s="508" t="s">
        <v>12</v>
      </c>
      <c r="F247" s="508" t="e">
        <v>#N/A</v>
      </c>
      <c r="G247" s="509">
        <v>78.03</v>
      </c>
      <c r="H247" s="510">
        <v>73.14</v>
      </c>
      <c r="I247" s="434" t="e">
        <f>#REF!-B247</f>
        <v>#REF!</v>
      </c>
    </row>
    <row r="248" spans="1:9">
      <c r="A248" s="506" t="s">
        <v>181</v>
      </c>
      <c r="B248" s="429">
        <v>8778</v>
      </c>
      <c r="C248" s="507" t="s">
        <v>319</v>
      </c>
      <c r="D248" s="429" t="s">
        <v>1814</v>
      </c>
      <c r="E248" s="508" t="s">
        <v>12</v>
      </c>
      <c r="F248" s="508">
        <v>1.05</v>
      </c>
      <c r="G248" s="509">
        <v>86.02</v>
      </c>
      <c r="H248" s="510">
        <v>80.650000000000006</v>
      </c>
      <c r="I248" s="434" t="e">
        <f>#REF!-B248</f>
        <v>#REF!</v>
      </c>
    </row>
    <row r="249" spans="1:9">
      <c r="A249" s="506" t="s">
        <v>181</v>
      </c>
      <c r="B249" s="429" t="s">
        <v>2302</v>
      </c>
      <c r="C249" s="507" t="s">
        <v>2302</v>
      </c>
      <c r="D249" s="429" t="s">
        <v>2303</v>
      </c>
      <c r="E249" s="508" t="s">
        <v>12</v>
      </c>
      <c r="F249" s="508" t="e">
        <v>#N/A</v>
      </c>
      <c r="G249" s="509">
        <v>25.79</v>
      </c>
      <c r="H249" s="510">
        <v>24.17</v>
      </c>
      <c r="I249" s="434" t="e">
        <f>#REF!-B249</f>
        <v>#REF!</v>
      </c>
    </row>
    <row r="250" spans="1:9">
      <c r="A250" s="506" t="s">
        <v>181</v>
      </c>
      <c r="B250" s="429">
        <v>8125</v>
      </c>
      <c r="C250" s="507">
        <v>8125</v>
      </c>
      <c r="D250" s="429" t="s">
        <v>284</v>
      </c>
      <c r="E250" s="508" t="s">
        <v>12</v>
      </c>
      <c r="F250" s="508">
        <v>0.45</v>
      </c>
      <c r="G250" s="509">
        <v>25.79</v>
      </c>
      <c r="H250" s="510">
        <v>24.17</v>
      </c>
      <c r="I250" s="434" t="e">
        <f>#REF!-B250</f>
        <v>#REF!</v>
      </c>
    </row>
    <row r="251" spans="1:9">
      <c r="A251" s="506" t="s">
        <v>181</v>
      </c>
      <c r="B251" s="429" t="s">
        <v>2304</v>
      </c>
      <c r="C251" s="507" t="s">
        <v>2304</v>
      </c>
      <c r="D251" s="429" t="s">
        <v>2305</v>
      </c>
      <c r="E251" s="508" t="s">
        <v>12</v>
      </c>
      <c r="F251" s="508" t="e">
        <v>#N/A</v>
      </c>
      <c r="G251" s="509">
        <v>50.67</v>
      </c>
      <c r="H251" s="510">
        <v>47.5</v>
      </c>
      <c r="I251" s="434" t="e">
        <f>#REF!-B251</f>
        <v>#REF!</v>
      </c>
    </row>
    <row r="252" spans="1:9">
      <c r="A252" s="506" t="s">
        <v>181</v>
      </c>
      <c r="B252" s="429">
        <v>8124</v>
      </c>
      <c r="C252" s="507" t="s">
        <v>282</v>
      </c>
      <c r="D252" s="429" t="s">
        <v>283</v>
      </c>
      <c r="E252" s="508" t="s">
        <v>12</v>
      </c>
      <c r="F252" s="508">
        <v>0.75</v>
      </c>
      <c r="G252" s="509">
        <v>50.67</v>
      </c>
      <c r="H252" s="510">
        <v>47.5</v>
      </c>
      <c r="I252" s="434" t="e">
        <f>#REF!-B252</f>
        <v>#REF!</v>
      </c>
    </row>
    <row r="253" spans="1:9">
      <c r="A253" s="506" t="s">
        <v>181</v>
      </c>
      <c r="B253" s="429">
        <v>8129</v>
      </c>
      <c r="C253" s="507" t="s">
        <v>286</v>
      </c>
      <c r="D253" s="429" t="s">
        <v>287</v>
      </c>
      <c r="E253" s="508" t="s">
        <v>12</v>
      </c>
      <c r="F253" s="508">
        <v>0.7</v>
      </c>
      <c r="G253" s="509">
        <v>56.9</v>
      </c>
      <c r="H253" s="510">
        <v>53.34</v>
      </c>
      <c r="I253" s="434" t="e">
        <f>#REF!-B253</f>
        <v>#REF!</v>
      </c>
    </row>
    <row r="254" spans="1:9">
      <c r="A254" s="506" t="s">
        <v>181</v>
      </c>
      <c r="B254" s="429">
        <v>8776</v>
      </c>
      <c r="C254" s="507" t="s">
        <v>1988</v>
      </c>
      <c r="D254" s="429" t="s">
        <v>1989</v>
      </c>
      <c r="E254" s="508" t="s">
        <v>12</v>
      </c>
      <c r="F254" s="508" t="e">
        <v>#N/A</v>
      </c>
      <c r="G254" s="509">
        <v>58.03</v>
      </c>
      <c r="H254" s="510">
        <v>54.4</v>
      </c>
      <c r="I254" s="434" t="e">
        <f>#REF!-B254</f>
        <v>#REF!</v>
      </c>
    </row>
    <row r="255" spans="1:9">
      <c r="A255" s="506" t="s">
        <v>181</v>
      </c>
      <c r="B255" s="429" t="s">
        <v>2044</v>
      </c>
      <c r="C255" s="507" t="s">
        <v>2306</v>
      </c>
      <c r="D255" s="429" t="s">
        <v>2307</v>
      </c>
      <c r="E255" s="508" t="s">
        <v>12</v>
      </c>
      <c r="F255" s="508">
        <v>2.1</v>
      </c>
      <c r="G255" s="509">
        <v>189.23</v>
      </c>
      <c r="H255" s="510">
        <v>177.4</v>
      </c>
      <c r="I255" s="434" t="e">
        <f>#REF!-B255</f>
        <v>#REF!</v>
      </c>
    </row>
    <row r="256" spans="1:9">
      <c r="A256" s="506" t="s">
        <v>181</v>
      </c>
      <c r="B256" s="429" t="s">
        <v>2308</v>
      </c>
      <c r="C256" s="507" t="s">
        <v>2309</v>
      </c>
      <c r="D256" s="429" t="s">
        <v>2310</v>
      </c>
      <c r="E256" s="508" t="s">
        <v>12</v>
      </c>
      <c r="F256" s="508" t="e">
        <v>#N/A</v>
      </c>
      <c r="G256" s="509">
        <v>60.58</v>
      </c>
      <c r="H256" s="510">
        <v>56.78</v>
      </c>
      <c r="I256" s="434" t="e">
        <f>#REF!-B256</f>
        <v>#REF!</v>
      </c>
    </row>
    <row r="257" spans="1:9">
      <c r="A257" s="506" t="s">
        <v>181</v>
      </c>
      <c r="B257" s="429">
        <v>8710</v>
      </c>
      <c r="C257" s="507" t="s">
        <v>317</v>
      </c>
      <c r="D257" s="429" t="s">
        <v>1813</v>
      </c>
      <c r="E257" s="508" t="s">
        <v>12</v>
      </c>
      <c r="F257" s="508">
        <v>0.95</v>
      </c>
      <c r="G257" s="509">
        <v>65.22</v>
      </c>
      <c r="H257" s="510">
        <v>61.14</v>
      </c>
      <c r="I257" s="434" t="e">
        <f>#REF!-B257</f>
        <v>#REF!</v>
      </c>
    </row>
    <row r="258" spans="1:9">
      <c r="A258" s="506" t="s">
        <v>181</v>
      </c>
      <c r="B258" s="429">
        <v>8711</v>
      </c>
      <c r="C258" s="507" t="s">
        <v>318</v>
      </c>
      <c r="D258" s="429" t="s">
        <v>1748</v>
      </c>
      <c r="E258" s="508" t="s">
        <v>12</v>
      </c>
      <c r="F258" s="508">
        <v>0.75</v>
      </c>
      <c r="G258" s="509">
        <v>58.7</v>
      </c>
      <c r="H258" s="510">
        <v>55.04</v>
      </c>
      <c r="I258" s="434" t="e">
        <f>#REF!-B258</f>
        <v>#REF!</v>
      </c>
    </row>
    <row r="259" spans="1:9" ht="15">
      <c r="A259" s="222" t="s">
        <v>181</v>
      </c>
      <c r="B259" s="228" t="s">
        <v>397</v>
      </c>
      <c r="C259" s="223" t="s">
        <v>397</v>
      </c>
      <c r="D259" s="224" t="s">
        <v>398</v>
      </c>
      <c r="E259" s="225" t="s">
        <v>12</v>
      </c>
      <c r="F259" s="226">
        <v>28</v>
      </c>
      <c r="G259" s="227">
        <v>468.65699999999998</v>
      </c>
      <c r="H259" s="437">
        <v>439.35249999999996</v>
      </c>
      <c r="I259" s="434" t="e">
        <f>#REF!-B259</f>
        <v>#REF!</v>
      </c>
    </row>
    <row r="260" spans="1:9" ht="15">
      <c r="A260" s="222" t="s">
        <v>181</v>
      </c>
      <c r="B260" s="228" t="s">
        <v>399</v>
      </c>
      <c r="C260" s="223" t="s">
        <v>399</v>
      </c>
      <c r="D260" s="224" t="s">
        <v>400</v>
      </c>
      <c r="E260" s="225" t="s">
        <v>12</v>
      </c>
      <c r="F260" s="226">
        <v>28</v>
      </c>
      <c r="G260" s="227">
        <v>468.65699999999998</v>
      </c>
      <c r="H260" s="437">
        <v>439.35249999999996</v>
      </c>
      <c r="I260" s="434" t="e">
        <f>#REF!-B260</f>
        <v>#REF!</v>
      </c>
    </row>
    <row r="261" spans="1:9" ht="15">
      <c r="A261" s="222" t="s">
        <v>181</v>
      </c>
      <c r="B261" s="228" t="s">
        <v>401</v>
      </c>
      <c r="C261" s="223" t="s">
        <v>401</v>
      </c>
      <c r="D261" s="224" t="s">
        <v>402</v>
      </c>
      <c r="E261" s="225" t="s">
        <v>12</v>
      </c>
      <c r="F261" s="226">
        <v>28</v>
      </c>
      <c r="G261" s="227">
        <v>468.65699999999998</v>
      </c>
      <c r="H261" s="437">
        <v>439.35249999999996</v>
      </c>
      <c r="I261" s="434" t="e">
        <f>#REF!-B261</f>
        <v>#REF!</v>
      </c>
    </row>
    <row r="262" spans="1:9" ht="15">
      <c r="A262" s="222" t="s">
        <v>181</v>
      </c>
      <c r="B262" s="228" t="s">
        <v>403</v>
      </c>
      <c r="C262" s="223" t="s">
        <v>403</v>
      </c>
      <c r="D262" s="224" t="s">
        <v>404</v>
      </c>
      <c r="E262" s="225" t="s">
        <v>12</v>
      </c>
      <c r="F262" s="226">
        <v>28</v>
      </c>
      <c r="G262" s="227">
        <v>468.65699999999998</v>
      </c>
      <c r="H262" s="437">
        <v>439.35249999999996</v>
      </c>
      <c r="I262" s="434" t="e">
        <f>#REF!-B262</f>
        <v>#REF!</v>
      </c>
    </row>
    <row r="263" spans="1:9" ht="15">
      <c r="A263" s="222" t="s">
        <v>181</v>
      </c>
      <c r="B263" s="228" t="s">
        <v>405</v>
      </c>
      <c r="C263" s="223" t="s">
        <v>405</v>
      </c>
      <c r="D263" s="224" t="s">
        <v>406</v>
      </c>
      <c r="E263" s="225" t="s">
        <v>12</v>
      </c>
      <c r="F263" s="226">
        <v>28</v>
      </c>
      <c r="G263" s="227">
        <v>468.65699999999998</v>
      </c>
      <c r="H263" s="437">
        <v>439.35249999999996</v>
      </c>
      <c r="I263" s="434" t="e">
        <f>#REF!-B263</f>
        <v>#REF!</v>
      </c>
    </row>
    <row r="264" spans="1:9" ht="15">
      <c r="A264" s="222" t="s">
        <v>181</v>
      </c>
      <c r="B264" s="228" t="s">
        <v>407</v>
      </c>
      <c r="C264" s="223" t="s">
        <v>407</v>
      </c>
      <c r="D264" s="224" t="s">
        <v>408</v>
      </c>
      <c r="E264" s="225" t="s">
        <v>12</v>
      </c>
      <c r="F264" s="226">
        <v>28</v>
      </c>
      <c r="G264" s="227">
        <v>468.65699999999998</v>
      </c>
      <c r="H264" s="437">
        <v>439.35249999999996</v>
      </c>
      <c r="I264" s="434" t="e">
        <f>#REF!-B264</f>
        <v>#REF!</v>
      </c>
    </row>
    <row r="265" spans="1:9" ht="15">
      <c r="A265" s="222" t="s">
        <v>181</v>
      </c>
      <c r="B265" s="228" t="s">
        <v>409</v>
      </c>
      <c r="C265" s="223" t="s">
        <v>409</v>
      </c>
      <c r="D265" s="224" t="s">
        <v>410</v>
      </c>
      <c r="E265" s="225" t="s">
        <v>12</v>
      </c>
      <c r="F265" s="226">
        <v>28</v>
      </c>
      <c r="G265" s="227">
        <v>468.65699999999998</v>
      </c>
      <c r="H265" s="437">
        <v>439.35249999999996</v>
      </c>
      <c r="I265" s="434" t="e">
        <f>#REF!-B265</f>
        <v>#REF!</v>
      </c>
    </row>
    <row r="266" spans="1:9" ht="15">
      <c r="A266" s="222" t="s">
        <v>181</v>
      </c>
      <c r="B266" s="228" t="s">
        <v>411</v>
      </c>
      <c r="C266" s="223" t="s">
        <v>411</v>
      </c>
      <c r="D266" s="224" t="s">
        <v>412</v>
      </c>
      <c r="E266" s="225" t="s">
        <v>12</v>
      </c>
      <c r="F266" s="226">
        <v>28</v>
      </c>
      <c r="G266" s="227">
        <v>468.65699999999998</v>
      </c>
      <c r="H266" s="437">
        <v>439.35249999999996</v>
      </c>
      <c r="I266" s="434" t="e">
        <f>#REF!-B266</f>
        <v>#REF!</v>
      </c>
    </row>
    <row r="267" spans="1:9" ht="15">
      <c r="A267" s="222" t="s">
        <v>181</v>
      </c>
      <c r="B267" s="228" t="s">
        <v>413</v>
      </c>
      <c r="C267" s="223" t="s">
        <v>413</v>
      </c>
      <c r="D267" s="224" t="s">
        <v>414</v>
      </c>
      <c r="E267" s="225" t="s">
        <v>12</v>
      </c>
      <c r="F267" s="226">
        <v>28</v>
      </c>
      <c r="G267" s="227">
        <v>468.65699999999998</v>
      </c>
      <c r="H267" s="437">
        <v>439.35249999999996</v>
      </c>
      <c r="I267" s="434" t="e">
        <f>#REF!-B267</f>
        <v>#REF!</v>
      </c>
    </row>
    <row r="268" spans="1:9" ht="15">
      <c r="A268" s="222" t="s">
        <v>181</v>
      </c>
      <c r="B268" s="228" t="s">
        <v>415</v>
      </c>
      <c r="C268" s="223" t="s">
        <v>415</v>
      </c>
      <c r="D268" s="224" t="s">
        <v>416</v>
      </c>
      <c r="E268" s="225" t="s">
        <v>12</v>
      </c>
      <c r="F268" s="226">
        <v>28</v>
      </c>
      <c r="G268" s="227">
        <v>468.65699999999998</v>
      </c>
      <c r="H268" s="437">
        <v>439.35249999999996</v>
      </c>
      <c r="I268" s="434" t="e">
        <f>#REF!-B268</f>
        <v>#REF!</v>
      </c>
    </row>
    <row r="269" spans="1:9" ht="15">
      <c r="A269" s="222" t="s">
        <v>181</v>
      </c>
      <c r="B269" s="228" t="s">
        <v>417</v>
      </c>
      <c r="C269" s="223" t="s">
        <v>417</v>
      </c>
      <c r="D269" s="224" t="s">
        <v>416</v>
      </c>
      <c r="E269" s="225" t="s">
        <v>12</v>
      </c>
      <c r="F269" s="226">
        <v>28</v>
      </c>
      <c r="G269" s="227">
        <v>468.65699999999998</v>
      </c>
      <c r="H269" s="437">
        <v>439.35249999999996</v>
      </c>
      <c r="I269" s="434" t="e">
        <f>#REF!-B269</f>
        <v>#REF!</v>
      </c>
    </row>
    <row r="270" spans="1:9" ht="15">
      <c r="A270" s="222" t="s">
        <v>181</v>
      </c>
      <c r="B270" s="228" t="s">
        <v>418</v>
      </c>
      <c r="C270" s="223" t="s">
        <v>418</v>
      </c>
      <c r="D270" s="224" t="s">
        <v>416</v>
      </c>
      <c r="E270" s="225" t="s">
        <v>12</v>
      </c>
      <c r="F270" s="226">
        <v>28</v>
      </c>
      <c r="G270" s="227">
        <v>468.65699999999998</v>
      </c>
      <c r="H270" s="437">
        <v>439.35249999999996</v>
      </c>
      <c r="I270" s="434" t="e">
        <f>#REF!-B270</f>
        <v>#REF!</v>
      </c>
    </row>
    <row r="271" spans="1:9" ht="15">
      <c r="A271" s="222" t="s">
        <v>181</v>
      </c>
      <c r="B271" s="228" t="s">
        <v>419</v>
      </c>
      <c r="C271" s="223" t="s">
        <v>419</v>
      </c>
      <c r="D271" s="224" t="s">
        <v>416</v>
      </c>
      <c r="E271" s="225" t="s">
        <v>12</v>
      </c>
      <c r="F271" s="226">
        <v>28</v>
      </c>
      <c r="G271" s="227">
        <v>468.65699999999998</v>
      </c>
      <c r="H271" s="437">
        <v>439.35249999999996</v>
      </c>
      <c r="I271" s="434" t="e">
        <f>#REF!-B271</f>
        <v>#REF!</v>
      </c>
    </row>
    <row r="272" spans="1:9" ht="15">
      <c r="A272" s="222" t="s">
        <v>181</v>
      </c>
      <c r="B272" s="228" t="s">
        <v>420</v>
      </c>
      <c r="C272" s="223" t="s">
        <v>420</v>
      </c>
      <c r="D272" s="224" t="s">
        <v>421</v>
      </c>
      <c r="E272" s="225" t="s">
        <v>12</v>
      </c>
      <c r="F272" s="226">
        <v>18.399999999999999</v>
      </c>
      <c r="G272" s="227">
        <v>278.96249999999998</v>
      </c>
      <c r="H272" s="437">
        <v>261.51524999999998</v>
      </c>
      <c r="I272" s="434" t="e">
        <f>#REF!-B272</f>
        <v>#REF!</v>
      </c>
    </row>
    <row r="273" spans="1:9" ht="15">
      <c r="A273" s="222" t="s">
        <v>181</v>
      </c>
      <c r="B273" s="228" t="s">
        <v>422</v>
      </c>
      <c r="C273" s="223" t="s">
        <v>422</v>
      </c>
      <c r="D273" s="224" t="s">
        <v>421</v>
      </c>
      <c r="E273" s="225" t="s">
        <v>12</v>
      </c>
      <c r="F273" s="226">
        <v>18.399999999999999</v>
      </c>
      <c r="G273" s="227">
        <v>278.96249999999998</v>
      </c>
      <c r="H273" s="437">
        <v>261.51524999999998</v>
      </c>
      <c r="I273" s="434" t="e">
        <f>#REF!-B273</f>
        <v>#REF!</v>
      </c>
    </row>
    <row r="274" spans="1:9" ht="15">
      <c r="A274" s="222" t="s">
        <v>181</v>
      </c>
      <c r="B274" s="228" t="s">
        <v>423</v>
      </c>
      <c r="C274" s="223" t="s">
        <v>423</v>
      </c>
      <c r="D274" s="224" t="s">
        <v>421</v>
      </c>
      <c r="E274" s="225" t="s">
        <v>12</v>
      </c>
      <c r="F274" s="226">
        <v>18.399999999999999</v>
      </c>
      <c r="G274" s="227">
        <v>278.96249999999998</v>
      </c>
      <c r="H274" s="437">
        <v>261.51524999999998</v>
      </c>
      <c r="I274" s="434" t="e">
        <f>#REF!-B274</f>
        <v>#REF!</v>
      </c>
    </row>
    <row r="275" spans="1:9" ht="15">
      <c r="A275" s="222" t="s">
        <v>181</v>
      </c>
      <c r="B275" s="228" t="s">
        <v>424</v>
      </c>
      <c r="C275" s="223" t="s">
        <v>424</v>
      </c>
      <c r="D275" s="224" t="s">
        <v>421</v>
      </c>
      <c r="E275" s="225" t="s">
        <v>12</v>
      </c>
      <c r="F275" s="226">
        <v>18.399999999999999</v>
      </c>
      <c r="G275" s="227">
        <v>278.96249999999998</v>
      </c>
      <c r="H275" s="437">
        <v>261.51524999999998</v>
      </c>
      <c r="I275" s="434" t="e">
        <f>#REF!-B275</f>
        <v>#REF!</v>
      </c>
    </row>
    <row r="276" spans="1:9" ht="15">
      <c r="A276" s="222" t="s">
        <v>181</v>
      </c>
      <c r="B276" s="228" t="s">
        <v>425</v>
      </c>
      <c r="C276" s="223" t="s">
        <v>425</v>
      </c>
      <c r="D276" s="224" t="s">
        <v>421</v>
      </c>
      <c r="E276" s="225" t="s">
        <v>12</v>
      </c>
      <c r="F276" s="226">
        <v>18.399999999999999</v>
      </c>
      <c r="G276" s="227">
        <v>278.96249999999998</v>
      </c>
      <c r="H276" s="437">
        <v>261.51524999999998</v>
      </c>
      <c r="I276" s="434" t="e">
        <f>#REF!-B276</f>
        <v>#REF!</v>
      </c>
    </row>
    <row r="277" spans="1:9" ht="15">
      <c r="A277" s="222" t="s">
        <v>181</v>
      </c>
      <c r="B277" s="228" t="s">
        <v>426</v>
      </c>
      <c r="C277" s="223" t="s">
        <v>426</v>
      </c>
      <c r="D277" s="224" t="s">
        <v>427</v>
      </c>
      <c r="E277" s="225" t="s">
        <v>12</v>
      </c>
      <c r="F277" s="226">
        <v>18.399999999999999</v>
      </c>
      <c r="G277" s="227">
        <v>278.96249999999998</v>
      </c>
      <c r="H277" s="437">
        <v>261.51524999999998</v>
      </c>
      <c r="I277" s="434" t="e">
        <f>#REF!-B277</f>
        <v>#REF!</v>
      </c>
    </row>
    <row r="278" spans="1:9" ht="15">
      <c r="A278" s="222" t="s">
        <v>181</v>
      </c>
      <c r="B278" s="228" t="s">
        <v>428</v>
      </c>
      <c r="C278" s="223" t="s">
        <v>428</v>
      </c>
      <c r="D278" s="224" t="s">
        <v>427</v>
      </c>
      <c r="E278" s="225" t="s">
        <v>12</v>
      </c>
      <c r="F278" s="226">
        <v>18.399999999999999</v>
      </c>
      <c r="G278" s="227">
        <v>278.96249999999998</v>
      </c>
      <c r="H278" s="437">
        <v>261.51524999999998</v>
      </c>
      <c r="I278" s="434" t="e">
        <f>#REF!-B278</f>
        <v>#REF!</v>
      </c>
    </row>
    <row r="279" spans="1:9" ht="15">
      <c r="A279" s="222" t="s">
        <v>181</v>
      </c>
      <c r="B279" s="228" t="s">
        <v>429</v>
      </c>
      <c r="C279" s="223" t="s">
        <v>429</v>
      </c>
      <c r="D279" s="224" t="s">
        <v>427</v>
      </c>
      <c r="E279" s="225" t="s">
        <v>12</v>
      </c>
      <c r="F279" s="226">
        <v>18.399999999999999</v>
      </c>
      <c r="G279" s="227">
        <v>278.96249999999998</v>
      </c>
      <c r="H279" s="437">
        <v>261.51524999999998</v>
      </c>
      <c r="I279" s="434" t="e">
        <f>#REF!-B279</f>
        <v>#REF!</v>
      </c>
    </row>
    <row r="280" spans="1:9" ht="15">
      <c r="A280" s="222" t="s">
        <v>181</v>
      </c>
      <c r="B280" s="228" t="s">
        <v>430</v>
      </c>
      <c r="C280" s="223" t="s">
        <v>430</v>
      </c>
      <c r="D280" s="224" t="s">
        <v>427</v>
      </c>
      <c r="E280" s="225" t="s">
        <v>12</v>
      </c>
      <c r="F280" s="226">
        <v>18.399999999999999</v>
      </c>
      <c r="G280" s="227">
        <v>278.96249999999998</v>
      </c>
      <c r="H280" s="437">
        <v>261.51524999999998</v>
      </c>
      <c r="I280" s="434" t="e">
        <f>#REF!-B280</f>
        <v>#REF!</v>
      </c>
    </row>
    <row r="281" spans="1:9" ht="15">
      <c r="A281" s="222" t="s">
        <v>181</v>
      </c>
      <c r="B281" s="228" t="s">
        <v>431</v>
      </c>
      <c r="C281" s="223" t="s">
        <v>431</v>
      </c>
      <c r="D281" s="224" t="s">
        <v>427</v>
      </c>
      <c r="E281" s="225" t="s">
        <v>12</v>
      </c>
      <c r="F281" s="226">
        <v>18.399999999999999</v>
      </c>
      <c r="G281" s="227">
        <v>278.96249999999998</v>
      </c>
      <c r="H281" s="437">
        <v>261.51524999999998</v>
      </c>
      <c r="I281" s="434" t="e">
        <f>#REF!-B281</f>
        <v>#REF!</v>
      </c>
    </row>
    <row r="282" spans="1:9" ht="15">
      <c r="A282" s="222" t="s">
        <v>181</v>
      </c>
      <c r="B282" s="228" t="s">
        <v>432</v>
      </c>
      <c r="C282" s="223" t="s">
        <v>432</v>
      </c>
      <c r="D282" s="224" t="s">
        <v>433</v>
      </c>
      <c r="E282" s="225" t="s">
        <v>12</v>
      </c>
      <c r="F282" s="226">
        <v>21.3</v>
      </c>
      <c r="G282" s="227">
        <v>323.59649999999999</v>
      </c>
      <c r="H282" s="437">
        <v>303.36499999999995</v>
      </c>
      <c r="I282" s="434" t="e">
        <f>#REF!-B282</f>
        <v>#REF!</v>
      </c>
    </row>
    <row r="283" spans="1:9" ht="15">
      <c r="A283" s="222" t="s">
        <v>181</v>
      </c>
      <c r="B283" s="228" t="s">
        <v>434</v>
      </c>
      <c r="C283" s="223" t="s">
        <v>434</v>
      </c>
      <c r="D283" s="224" t="s">
        <v>433</v>
      </c>
      <c r="E283" s="225" t="s">
        <v>12</v>
      </c>
      <c r="F283" s="226">
        <v>21.3</v>
      </c>
      <c r="G283" s="227">
        <v>323.59649999999999</v>
      </c>
      <c r="H283" s="437">
        <v>303.36499999999995</v>
      </c>
      <c r="I283" s="434" t="e">
        <f>#REF!-B283</f>
        <v>#REF!</v>
      </c>
    </row>
    <row r="284" spans="1:9" ht="15">
      <c r="A284" s="222" t="s">
        <v>181</v>
      </c>
      <c r="B284" s="228" t="s">
        <v>435</v>
      </c>
      <c r="C284" s="223" t="s">
        <v>435</v>
      </c>
      <c r="D284" s="224" t="s">
        <v>433</v>
      </c>
      <c r="E284" s="225" t="s">
        <v>12</v>
      </c>
      <c r="F284" s="226">
        <v>21.3</v>
      </c>
      <c r="G284" s="227">
        <v>323.59649999999999</v>
      </c>
      <c r="H284" s="437">
        <v>303.36499999999995</v>
      </c>
      <c r="I284" s="434" t="e">
        <f>#REF!-B284</f>
        <v>#REF!</v>
      </c>
    </row>
    <row r="285" spans="1:9" ht="15">
      <c r="A285" s="222" t="s">
        <v>181</v>
      </c>
      <c r="B285" s="228" t="s">
        <v>436</v>
      </c>
      <c r="C285" s="223" t="s">
        <v>436</v>
      </c>
      <c r="D285" s="224" t="s">
        <v>433</v>
      </c>
      <c r="E285" s="225" t="s">
        <v>12</v>
      </c>
      <c r="F285" s="226">
        <v>21.3</v>
      </c>
      <c r="G285" s="227">
        <v>323.59649999999999</v>
      </c>
      <c r="H285" s="437">
        <v>303.36499999999995</v>
      </c>
      <c r="I285" s="434" t="e">
        <f>#REF!-B285</f>
        <v>#REF!</v>
      </c>
    </row>
    <row r="286" spans="1:9" ht="15">
      <c r="A286" s="222" t="s">
        <v>181</v>
      </c>
      <c r="B286" s="228" t="s">
        <v>437</v>
      </c>
      <c r="C286" s="223" t="s">
        <v>437</v>
      </c>
      <c r="D286" s="224" t="s">
        <v>433</v>
      </c>
      <c r="E286" s="225" t="s">
        <v>12</v>
      </c>
      <c r="F286" s="226">
        <v>21.3</v>
      </c>
      <c r="G286" s="227">
        <v>323.59649999999999</v>
      </c>
      <c r="H286" s="437">
        <v>303.36499999999995</v>
      </c>
      <c r="I286" s="434" t="e">
        <f>#REF!-B286</f>
        <v>#REF!</v>
      </c>
    </row>
    <row r="287" spans="1:9" ht="15">
      <c r="A287" s="222" t="s">
        <v>181</v>
      </c>
      <c r="B287" s="228" t="s">
        <v>438</v>
      </c>
      <c r="C287" s="223" t="s">
        <v>438</v>
      </c>
      <c r="D287" s="224" t="s">
        <v>439</v>
      </c>
      <c r="E287" s="225" t="s">
        <v>12</v>
      </c>
      <c r="F287" s="226">
        <v>19.850000000000001</v>
      </c>
      <c r="G287" s="227">
        <v>301.27949999999998</v>
      </c>
      <c r="H287" s="437">
        <v>282.44549999999998</v>
      </c>
      <c r="I287" s="434" t="e">
        <f>#REF!-B287</f>
        <v>#REF!</v>
      </c>
    </row>
    <row r="288" spans="1:9" ht="15">
      <c r="A288" s="222" t="s">
        <v>181</v>
      </c>
      <c r="B288" s="228" t="s">
        <v>440</v>
      </c>
      <c r="C288" s="223" t="s">
        <v>440</v>
      </c>
      <c r="D288" s="224" t="s">
        <v>439</v>
      </c>
      <c r="E288" s="225" t="s">
        <v>12</v>
      </c>
      <c r="F288" s="226">
        <v>19.850000000000001</v>
      </c>
      <c r="G288" s="227">
        <v>301.27949999999998</v>
      </c>
      <c r="H288" s="437">
        <v>282.44549999999998</v>
      </c>
      <c r="I288" s="434" t="e">
        <f>#REF!-B288</f>
        <v>#REF!</v>
      </c>
    </row>
    <row r="289" spans="1:9" ht="15">
      <c r="A289" s="222" t="s">
        <v>181</v>
      </c>
      <c r="B289" s="228" t="s">
        <v>441</v>
      </c>
      <c r="C289" s="223" t="s">
        <v>441</v>
      </c>
      <c r="D289" s="224" t="s">
        <v>439</v>
      </c>
      <c r="E289" s="225" t="s">
        <v>12</v>
      </c>
      <c r="F289" s="226">
        <v>19.850000000000001</v>
      </c>
      <c r="G289" s="227">
        <v>301.27949999999998</v>
      </c>
      <c r="H289" s="437">
        <v>282.44549999999998</v>
      </c>
      <c r="I289" s="434" t="e">
        <f>#REF!-B289</f>
        <v>#REF!</v>
      </c>
    </row>
    <row r="290" spans="1:9" ht="15">
      <c r="A290" s="222" t="s">
        <v>181</v>
      </c>
      <c r="B290" s="228" t="s">
        <v>442</v>
      </c>
      <c r="C290" s="223" t="s">
        <v>442</v>
      </c>
      <c r="D290" s="224" t="s">
        <v>439</v>
      </c>
      <c r="E290" s="225" t="s">
        <v>12</v>
      </c>
      <c r="F290" s="226">
        <v>19.850000000000001</v>
      </c>
      <c r="G290" s="227">
        <v>301.27949999999998</v>
      </c>
      <c r="H290" s="437">
        <v>282.44549999999998</v>
      </c>
      <c r="I290" s="434" t="e">
        <f>#REF!-B290</f>
        <v>#REF!</v>
      </c>
    </row>
    <row r="291" spans="1:9" ht="15">
      <c r="A291" s="222" t="s">
        <v>181</v>
      </c>
      <c r="B291" s="228" t="s">
        <v>443</v>
      </c>
      <c r="C291" s="223" t="s">
        <v>443</v>
      </c>
      <c r="D291" s="224" t="s">
        <v>439</v>
      </c>
      <c r="E291" s="225" t="s">
        <v>12</v>
      </c>
      <c r="F291" s="226">
        <v>19.850000000000001</v>
      </c>
      <c r="G291" s="227">
        <v>301.27949999999998</v>
      </c>
      <c r="H291" s="437">
        <v>282.44549999999998</v>
      </c>
      <c r="I291" s="434" t="e">
        <f>#REF!-B291</f>
        <v>#REF!</v>
      </c>
    </row>
    <row r="292" spans="1:9" ht="15">
      <c r="A292" s="222" t="s">
        <v>181</v>
      </c>
      <c r="B292" s="228" t="s">
        <v>444</v>
      </c>
      <c r="C292" s="223" t="s">
        <v>444</v>
      </c>
      <c r="D292" s="224" t="s">
        <v>445</v>
      </c>
      <c r="E292" s="225" t="s">
        <v>12</v>
      </c>
      <c r="F292" s="226">
        <v>14.7</v>
      </c>
      <c r="G292" s="227">
        <v>223.17</v>
      </c>
      <c r="H292" s="437">
        <v>209.2165</v>
      </c>
      <c r="I292" s="434" t="e">
        <f>#REF!-B292</f>
        <v>#REF!</v>
      </c>
    </row>
    <row r="293" spans="1:9" ht="15">
      <c r="A293" s="222" t="s">
        <v>181</v>
      </c>
      <c r="B293" s="228" t="s">
        <v>446</v>
      </c>
      <c r="C293" s="223" t="s">
        <v>446</v>
      </c>
      <c r="D293" s="224" t="s">
        <v>447</v>
      </c>
      <c r="E293" s="225" t="s">
        <v>12</v>
      </c>
      <c r="F293" s="226">
        <v>14.7</v>
      </c>
      <c r="G293" s="227">
        <v>223.17</v>
      </c>
      <c r="H293" s="437">
        <v>209.2165</v>
      </c>
      <c r="I293" s="434" t="e">
        <f>#REF!-B293</f>
        <v>#REF!</v>
      </c>
    </row>
    <row r="294" spans="1:9" ht="15">
      <c r="A294" s="222" t="s">
        <v>181</v>
      </c>
      <c r="B294" s="228" t="s">
        <v>448</v>
      </c>
      <c r="C294" s="223" t="s">
        <v>448</v>
      </c>
      <c r="D294" s="224" t="s">
        <v>449</v>
      </c>
      <c r="E294" s="225" t="s">
        <v>12</v>
      </c>
      <c r="F294" s="226">
        <v>14.7</v>
      </c>
      <c r="G294" s="227">
        <v>223.17</v>
      </c>
      <c r="H294" s="437">
        <v>209.2165</v>
      </c>
      <c r="I294" s="434" t="e">
        <f>#REF!-B294</f>
        <v>#REF!</v>
      </c>
    </row>
    <row r="295" spans="1:9" ht="15">
      <c r="A295" s="222" t="s">
        <v>181</v>
      </c>
      <c r="B295" s="228" t="s">
        <v>450</v>
      </c>
      <c r="C295" s="223" t="s">
        <v>450</v>
      </c>
      <c r="D295" s="224" t="s">
        <v>451</v>
      </c>
      <c r="E295" s="225" t="s">
        <v>12</v>
      </c>
      <c r="F295" s="226">
        <v>14.7</v>
      </c>
      <c r="G295" s="227">
        <v>223.17</v>
      </c>
      <c r="H295" s="437">
        <v>209.2165</v>
      </c>
      <c r="I295" s="434" t="e">
        <f>#REF!-B295</f>
        <v>#REF!</v>
      </c>
    </row>
    <row r="296" spans="1:9" ht="15">
      <c r="A296" s="222" t="s">
        <v>181</v>
      </c>
      <c r="B296" s="228" t="s">
        <v>452</v>
      </c>
      <c r="C296" s="223" t="s">
        <v>452</v>
      </c>
      <c r="D296" s="224" t="s">
        <v>453</v>
      </c>
      <c r="E296" s="225" t="s">
        <v>12</v>
      </c>
      <c r="F296" s="226">
        <v>14.7</v>
      </c>
      <c r="G296" s="227">
        <v>223.17</v>
      </c>
      <c r="H296" s="437">
        <v>209.2165</v>
      </c>
      <c r="I296" s="434" t="e">
        <f>#REF!-B296</f>
        <v>#REF!</v>
      </c>
    </row>
    <row r="297" spans="1:9" ht="15">
      <c r="A297" s="222" t="s">
        <v>181</v>
      </c>
      <c r="B297" s="228" t="s">
        <v>454</v>
      </c>
      <c r="C297" s="223" t="s">
        <v>454</v>
      </c>
      <c r="D297" s="224" t="s">
        <v>455</v>
      </c>
      <c r="E297" s="225" t="s">
        <v>12</v>
      </c>
      <c r="F297" s="226">
        <v>14.7</v>
      </c>
      <c r="G297" s="227">
        <v>223.17</v>
      </c>
      <c r="H297" s="437">
        <v>209.2165</v>
      </c>
      <c r="I297" s="434" t="e">
        <f>#REF!-B297</f>
        <v>#REF!</v>
      </c>
    </row>
    <row r="298" spans="1:9" ht="15">
      <c r="A298" s="222" t="s">
        <v>181</v>
      </c>
      <c r="B298" s="228" t="s">
        <v>456</v>
      </c>
      <c r="C298" s="223" t="s">
        <v>456</v>
      </c>
      <c r="D298" s="224" t="s">
        <v>457</v>
      </c>
      <c r="E298" s="225" t="s">
        <v>12</v>
      </c>
      <c r="F298" s="226">
        <v>14.7</v>
      </c>
      <c r="G298" s="227">
        <v>223.17</v>
      </c>
      <c r="H298" s="437">
        <v>209.2165</v>
      </c>
      <c r="I298" s="434" t="e">
        <f>#REF!-B298</f>
        <v>#REF!</v>
      </c>
    </row>
    <row r="299" spans="1:9" ht="15">
      <c r="A299" s="222" t="s">
        <v>181</v>
      </c>
      <c r="B299" s="228" t="s">
        <v>458</v>
      </c>
      <c r="C299" s="223" t="s">
        <v>458</v>
      </c>
      <c r="D299" s="224" t="s">
        <v>459</v>
      </c>
      <c r="E299" s="225" t="s">
        <v>12</v>
      </c>
      <c r="F299" s="226">
        <v>14.7</v>
      </c>
      <c r="G299" s="227">
        <v>223.17</v>
      </c>
      <c r="H299" s="437">
        <v>209.2165</v>
      </c>
      <c r="I299" s="434" t="e">
        <f>#REF!-B299</f>
        <v>#REF!</v>
      </c>
    </row>
    <row r="300" spans="1:9" ht="15">
      <c r="A300" s="222" t="s">
        <v>181</v>
      </c>
      <c r="B300" s="228" t="s">
        <v>460</v>
      </c>
      <c r="C300" s="223" t="s">
        <v>460</v>
      </c>
      <c r="D300" s="224" t="s">
        <v>461</v>
      </c>
      <c r="E300" s="225" t="s">
        <v>12</v>
      </c>
      <c r="F300" s="226">
        <v>14.7</v>
      </c>
      <c r="G300" s="227">
        <v>223.17</v>
      </c>
      <c r="H300" s="437">
        <v>209.2165</v>
      </c>
      <c r="I300" s="434" t="e">
        <f>#REF!-B300</f>
        <v>#REF!</v>
      </c>
    </row>
    <row r="301" spans="1:9" ht="15">
      <c r="A301" s="222" t="s">
        <v>181</v>
      </c>
      <c r="B301" s="228" t="s">
        <v>462</v>
      </c>
      <c r="C301" s="223" t="s">
        <v>462</v>
      </c>
      <c r="D301" s="224" t="s">
        <v>463</v>
      </c>
      <c r="E301" s="225" t="s">
        <v>12</v>
      </c>
      <c r="F301" s="226">
        <v>14.7</v>
      </c>
      <c r="G301" s="227">
        <v>223.17</v>
      </c>
      <c r="H301" s="437">
        <v>209.2165</v>
      </c>
      <c r="I301" s="434" t="e">
        <f>#REF!-B301</f>
        <v>#REF!</v>
      </c>
    </row>
    <row r="302" spans="1:9" ht="15">
      <c r="A302" s="222" t="s">
        <v>181</v>
      </c>
      <c r="B302" s="228" t="s">
        <v>464</v>
      </c>
      <c r="C302" s="223" t="s">
        <v>464</v>
      </c>
      <c r="D302" s="224" t="s">
        <v>465</v>
      </c>
      <c r="E302" s="225" t="s">
        <v>12</v>
      </c>
      <c r="F302" s="226">
        <v>14.7</v>
      </c>
      <c r="G302" s="227">
        <v>223.17</v>
      </c>
      <c r="H302" s="437">
        <v>209.2165</v>
      </c>
      <c r="I302" s="434" t="e">
        <f>#REF!-B302</f>
        <v>#REF!</v>
      </c>
    </row>
    <row r="303" spans="1:9" ht="15">
      <c r="A303" s="222" t="s">
        <v>181</v>
      </c>
      <c r="B303" s="228" t="s">
        <v>466</v>
      </c>
      <c r="C303" s="223" t="s">
        <v>466</v>
      </c>
      <c r="D303" s="224" t="s">
        <v>467</v>
      </c>
      <c r="E303" s="225" t="s">
        <v>12</v>
      </c>
      <c r="F303" s="226">
        <v>14.7</v>
      </c>
      <c r="G303" s="227">
        <v>223.17</v>
      </c>
      <c r="H303" s="437">
        <v>209.2165</v>
      </c>
      <c r="I303" s="434" t="e">
        <f>#REF!-B303</f>
        <v>#REF!</v>
      </c>
    </row>
    <row r="304" spans="1:9" ht="15">
      <c r="A304" s="222" t="s">
        <v>181</v>
      </c>
      <c r="B304" s="228" t="s">
        <v>468</v>
      </c>
      <c r="C304" s="223" t="s">
        <v>468</v>
      </c>
      <c r="D304" s="224" t="s">
        <v>469</v>
      </c>
      <c r="E304" s="225" t="s">
        <v>12</v>
      </c>
      <c r="F304" s="226">
        <v>14.7</v>
      </c>
      <c r="G304" s="227">
        <v>223.17</v>
      </c>
      <c r="H304" s="437">
        <v>209.2165</v>
      </c>
      <c r="I304" s="434" t="e">
        <f>#REF!-B304</f>
        <v>#REF!</v>
      </c>
    </row>
    <row r="305" spans="1:9" ht="15">
      <c r="A305" s="222" t="s">
        <v>181</v>
      </c>
      <c r="B305" s="228" t="s">
        <v>470</v>
      </c>
      <c r="C305" s="223" t="s">
        <v>470</v>
      </c>
      <c r="D305" s="224" t="s">
        <v>471</v>
      </c>
      <c r="E305" s="225" t="s">
        <v>12</v>
      </c>
      <c r="F305" s="226">
        <v>14.7</v>
      </c>
      <c r="G305" s="227">
        <v>223.17</v>
      </c>
      <c r="H305" s="437">
        <v>209.2165</v>
      </c>
      <c r="I305" s="434" t="e">
        <f>#REF!-B305</f>
        <v>#REF!</v>
      </c>
    </row>
    <row r="306" spans="1:9" ht="15">
      <c r="A306" s="222" t="s">
        <v>181</v>
      </c>
      <c r="B306" s="228" t="s">
        <v>472</v>
      </c>
      <c r="C306" s="223" t="s">
        <v>472</v>
      </c>
      <c r="D306" s="224" t="s">
        <v>473</v>
      </c>
      <c r="E306" s="225" t="s">
        <v>12</v>
      </c>
      <c r="F306" s="226">
        <v>14.7</v>
      </c>
      <c r="G306" s="227">
        <v>223.17</v>
      </c>
      <c r="H306" s="437">
        <v>209.2165</v>
      </c>
      <c r="I306" s="434" t="e">
        <f>#REF!-B306</f>
        <v>#REF!</v>
      </c>
    </row>
    <row r="307" spans="1:9" ht="15">
      <c r="A307" s="222" t="s">
        <v>181</v>
      </c>
      <c r="B307" s="228" t="s">
        <v>474</v>
      </c>
      <c r="C307" s="223" t="s">
        <v>474</v>
      </c>
      <c r="D307" s="224" t="s">
        <v>475</v>
      </c>
      <c r="E307" s="225" t="s">
        <v>12</v>
      </c>
      <c r="F307" s="226">
        <v>14.7</v>
      </c>
      <c r="G307" s="227">
        <v>223.17</v>
      </c>
      <c r="H307" s="437">
        <v>209.2165</v>
      </c>
      <c r="I307" s="434" t="e">
        <f>#REF!-B307</f>
        <v>#REF!</v>
      </c>
    </row>
    <row r="308" spans="1:9" ht="15">
      <c r="A308" s="222" t="s">
        <v>181</v>
      </c>
      <c r="B308" s="228" t="s">
        <v>476</v>
      </c>
      <c r="C308" s="223" t="s">
        <v>476</v>
      </c>
      <c r="D308" s="224" t="s">
        <v>477</v>
      </c>
      <c r="E308" s="225" t="s">
        <v>12</v>
      </c>
      <c r="F308" s="226">
        <v>17.7</v>
      </c>
      <c r="G308" s="227">
        <v>235.84424999999999</v>
      </c>
      <c r="H308" s="437">
        <v>221.09524999999996</v>
      </c>
      <c r="I308" s="434" t="e">
        <f>#REF!-B308</f>
        <v>#REF!</v>
      </c>
    </row>
    <row r="309" spans="1:9" ht="15">
      <c r="A309" s="222" t="s">
        <v>181</v>
      </c>
      <c r="B309" s="228" t="s">
        <v>478</v>
      </c>
      <c r="C309" s="223" t="s">
        <v>478</v>
      </c>
      <c r="D309" s="224" t="s">
        <v>479</v>
      </c>
      <c r="E309" s="225" t="s">
        <v>12</v>
      </c>
      <c r="F309" s="226">
        <v>17.7</v>
      </c>
      <c r="G309" s="227">
        <v>235.84424999999999</v>
      </c>
      <c r="H309" s="437">
        <v>221.09524999999996</v>
      </c>
      <c r="I309" s="434" t="e">
        <f>#REF!-B309</f>
        <v>#REF!</v>
      </c>
    </row>
    <row r="310" spans="1:9" ht="15">
      <c r="A310" s="222" t="s">
        <v>181</v>
      </c>
      <c r="B310" s="228" t="s">
        <v>480</v>
      </c>
      <c r="C310" s="223" t="s">
        <v>480</v>
      </c>
      <c r="D310" s="224" t="s">
        <v>481</v>
      </c>
      <c r="E310" s="225" t="s">
        <v>12</v>
      </c>
      <c r="F310" s="226">
        <v>17.7</v>
      </c>
      <c r="G310" s="227">
        <v>235.84424999999999</v>
      </c>
      <c r="H310" s="437">
        <v>221.09524999999996</v>
      </c>
      <c r="I310" s="434" t="e">
        <f>#REF!-B310</f>
        <v>#REF!</v>
      </c>
    </row>
    <row r="311" spans="1:9" ht="15">
      <c r="A311" s="222" t="s">
        <v>181</v>
      </c>
      <c r="B311" s="228" t="s">
        <v>482</v>
      </c>
      <c r="C311" s="223" t="s">
        <v>482</v>
      </c>
      <c r="D311" s="224" t="s">
        <v>483</v>
      </c>
      <c r="E311" s="225" t="s">
        <v>12</v>
      </c>
      <c r="F311" s="226">
        <v>17.7</v>
      </c>
      <c r="G311" s="227">
        <v>235.84424999999999</v>
      </c>
      <c r="H311" s="437">
        <v>221.09524999999996</v>
      </c>
      <c r="I311" s="434" t="e">
        <f>#REF!-B311</f>
        <v>#REF!</v>
      </c>
    </row>
    <row r="312" spans="1:9" ht="15">
      <c r="A312" s="222" t="s">
        <v>181</v>
      </c>
      <c r="B312" s="228" t="s">
        <v>484</v>
      </c>
      <c r="C312" s="223" t="s">
        <v>484</v>
      </c>
      <c r="D312" s="224" t="s">
        <v>485</v>
      </c>
      <c r="E312" s="225" t="s">
        <v>12</v>
      </c>
      <c r="F312" s="226">
        <v>17.7</v>
      </c>
      <c r="G312" s="227">
        <v>235.84424999999999</v>
      </c>
      <c r="H312" s="437">
        <v>221.09524999999996</v>
      </c>
      <c r="I312" s="434" t="e">
        <f>#REF!-B312</f>
        <v>#REF!</v>
      </c>
    </row>
    <row r="313" spans="1:9" ht="15">
      <c r="A313" s="222" t="s">
        <v>181</v>
      </c>
      <c r="B313" s="228" t="s">
        <v>486</v>
      </c>
      <c r="C313" s="223" t="s">
        <v>486</v>
      </c>
      <c r="D313" s="224" t="s">
        <v>487</v>
      </c>
      <c r="E313" s="225" t="s">
        <v>12</v>
      </c>
      <c r="F313" s="226">
        <v>17.7</v>
      </c>
      <c r="G313" s="227">
        <v>235.84424999999999</v>
      </c>
      <c r="H313" s="437">
        <v>221.09524999999996</v>
      </c>
      <c r="I313" s="434" t="e">
        <f>#REF!-B313</f>
        <v>#REF!</v>
      </c>
    </row>
    <row r="314" spans="1:9" ht="15">
      <c r="A314" s="222" t="s">
        <v>181</v>
      </c>
      <c r="B314" s="228" t="s">
        <v>488</v>
      </c>
      <c r="C314" s="223" t="s">
        <v>488</v>
      </c>
      <c r="D314" s="224" t="s">
        <v>489</v>
      </c>
      <c r="E314" s="225" t="s">
        <v>12</v>
      </c>
      <c r="F314" s="226">
        <v>17.7</v>
      </c>
      <c r="G314" s="227">
        <v>235.84424999999999</v>
      </c>
      <c r="H314" s="437">
        <v>221.09524999999996</v>
      </c>
      <c r="I314" s="434" t="e">
        <f>#REF!-B314</f>
        <v>#REF!</v>
      </c>
    </row>
    <row r="315" spans="1:9" ht="15">
      <c r="A315" s="222" t="s">
        <v>181</v>
      </c>
      <c r="B315" s="228" t="s">
        <v>490</v>
      </c>
      <c r="C315" s="223" t="s">
        <v>490</v>
      </c>
      <c r="D315" s="224" t="s">
        <v>491</v>
      </c>
      <c r="E315" s="225" t="s">
        <v>12</v>
      </c>
      <c r="F315" s="226">
        <v>17.7</v>
      </c>
      <c r="G315" s="227">
        <v>235.84424999999999</v>
      </c>
      <c r="H315" s="437">
        <v>221.09524999999996</v>
      </c>
      <c r="I315" s="434" t="e">
        <f>#REF!-B315</f>
        <v>#REF!</v>
      </c>
    </row>
    <row r="316" spans="1:9" ht="15">
      <c r="A316" s="222" t="s">
        <v>181</v>
      </c>
      <c r="B316" s="228" t="s">
        <v>492</v>
      </c>
      <c r="C316" s="223" t="s">
        <v>492</v>
      </c>
      <c r="D316" s="224" t="s">
        <v>493</v>
      </c>
      <c r="E316" s="225" t="s">
        <v>12</v>
      </c>
      <c r="F316" s="226">
        <v>17.7</v>
      </c>
      <c r="G316" s="227">
        <v>235.84424999999999</v>
      </c>
      <c r="H316" s="437">
        <v>221.09524999999996</v>
      </c>
      <c r="I316" s="434" t="e">
        <f>#REF!-B316</f>
        <v>#REF!</v>
      </c>
    </row>
    <row r="317" spans="1:9" ht="15">
      <c r="A317" s="222" t="s">
        <v>181</v>
      </c>
      <c r="B317" s="228" t="s">
        <v>494</v>
      </c>
      <c r="C317" s="223" t="s">
        <v>494</v>
      </c>
      <c r="D317" s="224" t="s">
        <v>495</v>
      </c>
      <c r="E317" s="225" t="s">
        <v>12</v>
      </c>
      <c r="F317" s="226">
        <v>17.7</v>
      </c>
      <c r="G317" s="227">
        <v>235.84424999999999</v>
      </c>
      <c r="H317" s="437">
        <v>221.09524999999996</v>
      </c>
      <c r="I317" s="434" t="e">
        <f>#REF!-B317</f>
        <v>#REF!</v>
      </c>
    </row>
    <row r="318" spans="1:9" ht="15">
      <c r="A318" s="222" t="s">
        <v>181</v>
      </c>
      <c r="B318" s="228" t="s">
        <v>496</v>
      </c>
      <c r="C318" s="223" t="s">
        <v>496</v>
      </c>
      <c r="D318" s="224" t="s">
        <v>497</v>
      </c>
      <c r="E318" s="225" t="s">
        <v>12</v>
      </c>
      <c r="F318" s="226">
        <v>17.7</v>
      </c>
      <c r="G318" s="227">
        <v>235.84424999999999</v>
      </c>
      <c r="H318" s="437">
        <v>221.09524999999996</v>
      </c>
      <c r="I318" s="434" t="e">
        <f>#REF!-B318</f>
        <v>#REF!</v>
      </c>
    </row>
    <row r="319" spans="1:9" ht="15">
      <c r="A319" s="222" t="s">
        <v>181</v>
      </c>
      <c r="B319" s="228" t="s">
        <v>498</v>
      </c>
      <c r="C319" s="223" t="s">
        <v>498</v>
      </c>
      <c r="D319" s="224" t="s">
        <v>499</v>
      </c>
      <c r="E319" s="225" t="s">
        <v>12</v>
      </c>
      <c r="F319" s="226">
        <v>17.7</v>
      </c>
      <c r="G319" s="227">
        <v>235.84424999999999</v>
      </c>
      <c r="H319" s="437">
        <v>221.09524999999996</v>
      </c>
      <c r="I319" s="434" t="e">
        <f>#REF!-B319</f>
        <v>#REF!</v>
      </c>
    </row>
    <row r="320" spans="1:9" ht="15">
      <c r="A320" s="222" t="s">
        <v>181</v>
      </c>
      <c r="B320" s="228" t="s">
        <v>500</v>
      </c>
      <c r="C320" s="223" t="s">
        <v>500</v>
      </c>
      <c r="D320" s="224" t="s">
        <v>501</v>
      </c>
      <c r="E320" s="225" t="s">
        <v>12</v>
      </c>
      <c r="F320" s="226">
        <v>14.7</v>
      </c>
      <c r="G320" s="227">
        <v>223.17</v>
      </c>
      <c r="H320" s="437">
        <v>209.2165</v>
      </c>
      <c r="I320" s="434" t="e">
        <f>#REF!-B320</f>
        <v>#REF!</v>
      </c>
    </row>
    <row r="321" spans="1:9" ht="15">
      <c r="A321" s="222" t="s">
        <v>181</v>
      </c>
      <c r="B321" s="228" t="s">
        <v>502</v>
      </c>
      <c r="C321" s="223" t="s">
        <v>502</v>
      </c>
      <c r="D321" s="224" t="s">
        <v>503</v>
      </c>
      <c r="E321" s="225" t="s">
        <v>12</v>
      </c>
      <c r="F321" s="226">
        <v>14.7</v>
      </c>
      <c r="G321" s="227">
        <v>223.17</v>
      </c>
      <c r="H321" s="437">
        <v>209.2165</v>
      </c>
      <c r="I321" s="434" t="e">
        <f>#REF!-B321</f>
        <v>#REF!</v>
      </c>
    </row>
    <row r="322" spans="1:9" ht="15">
      <c r="A322" s="222" t="s">
        <v>181</v>
      </c>
      <c r="B322" s="228" t="s">
        <v>504</v>
      </c>
      <c r="C322" s="223" t="s">
        <v>504</v>
      </c>
      <c r="D322" s="224" t="s">
        <v>505</v>
      </c>
      <c r="E322" s="225" t="s">
        <v>12</v>
      </c>
      <c r="F322" s="226">
        <v>14.7</v>
      </c>
      <c r="G322" s="227">
        <v>223.17</v>
      </c>
      <c r="H322" s="437">
        <v>209.2165</v>
      </c>
      <c r="I322" s="434" t="e">
        <f>#REF!-B322</f>
        <v>#REF!</v>
      </c>
    </row>
    <row r="323" spans="1:9" ht="15">
      <c r="A323" s="222" t="s">
        <v>181</v>
      </c>
      <c r="B323" s="228" t="s">
        <v>506</v>
      </c>
      <c r="C323" s="223" t="s">
        <v>506</v>
      </c>
      <c r="D323" s="224" t="s">
        <v>507</v>
      </c>
      <c r="E323" s="225" t="s">
        <v>12</v>
      </c>
      <c r="F323" s="226">
        <v>14.7</v>
      </c>
      <c r="G323" s="227">
        <v>223.17</v>
      </c>
      <c r="H323" s="437">
        <v>209.2165</v>
      </c>
      <c r="I323" s="434" t="e">
        <f>#REF!-B323</f>
        <v>#REF!</v>
      </c>
    </row>
    <row r="324" spans="1:9" ht="15">
      <c r="A324" s="222" t="s">
        <v>181</v>
      </c>
      <c r="B324" s="228" t="s">
        <v>508</v>
      </c>
      <c r="C324" s="223" t="s">
        <v>508</v>
      </c>
      <c r="D324" s="224" t="s">
        <v>509</v>
      </c>
      <c r="E324" s="225" t="s">
        <v>12</v>
      </c>
      <c r="F324" s="226">
        <v>17.649999999999999</v>
      </c>
      <c r="G324" s="227">
        <v>267.81475</v>
      </c>
      <c r="H324" s="437">
        <v>251.06625</v>
      </c>
      <c r="I324" s="434" t="e">
        <f>#REF!-B324</f>
        <v>#REF!</v>
      </c>
    </row>
    <row r="325" spans="1:9" ht="15">
      <c r="A325" s="222" t="s">
        <v>181</v>
      </c>
      <c r="B325" s="228" t="s">
        <v>510</v>
      </c>
      <c r="C325" s="223" t="s">
        <v>510</v>
      </c>
      <c r="D325" s="224" t="s">
        <v>511</v>
      </c>
      <c r="E325" s="225" t="s">
        <v>12</v>
      </c>
      <c r="F325" s="226">
        <v>17.649999999999999</v>
      </c>
      <c r="G325" s="227">
        <v>267.81475</v>
      </c>
      <c r="H325" s="437">
        <v>251.06625</v>
      </c>
      <c r="I325" s="434" t="e">
        <f>#REF!-B325</f>
        <v>#REF!</v>
      </c>
    </row>
    <row r="326" spans="1:9" ht="15">
      <c r="A326" s="222" t="s">
        <v>181</v>
      </c>
      <c r="B326" s="228" t="s">
        <v>512</v>
      </c>
      <c r="C326" s="223" t="s">
        <v>512</v>
      </c>
      <c r="D326" s="224" t="s">
        <v>513</v>
      </c>
      <c r="E326" s="225" t="s">
        <v>12</v>
      </c>
      <c r="F326" s="226">
        <v>17.649999999999999</v>
      </c>
      <c r="G326" s="227">
        <v>267.81475</v>
      </c>
      <c r="H326" s="437">
        <v>251.06625</v>
      </c>
      <c r="I326" s="434" t="e">
        <f>#REF!-B326</f>
        <v>#REF!</v>
      </c>
    </row>
    <row r="327" spans="1:9" ht="15">
      <c r="A327" s="222" t="s">
        <v>181</v>
      </c>
      <c r="B327" s="228" t="s">
        <v>514</v>
      </c>
      <c r="C327" s="223" t="s">
        <v>514</v>
      </c>
      <c r="D327" s="224" t="s">
        <v>515</v>
      </c>
      <c r="E327" s="225" t="s">
        <v>12</v>
      </c>
      <c r="F327" s="226">
        <v>17.649999999999999</v>
      </c>
      <c r="G327" s="227">
        <v>267.81475</v>
      </c>
      <c r="H327" s="437">
        <v>251.06625</v>
      </c>
      <c r="I327" s="434" t="e">
        <f>#REF!-B327</f>
        <v>#REF!</v>
      </c>
    </row>
    <row r="328" spans="1:9" ht="15">
      <c r="A328" s="222" t="s">
        <v>181</v>
      </c>
      <c r="B328" s="228" t="s">
        <v>516</v>
      </c>
      <c r="C328" s="223" t="s">
        <v>516</v>
      </c>
      <c r="D328" s="224" t="s">
        <v>517</v>
      </c>
      <c r="E328" s="225" t="s">
        <v>12</v>
      </c>
      <c r="F328" s="226">
        <v>17.649999999999999</v>
      </c>
      <c r="G328" s="227">
        <v>267.81475</v>
      </c>
      <c r="H328" s="437">
        <v>251.06625</v>
      </c>
      <c r="I328" s="434" t="e">
        <f>#REF!-B328</f>
        <v>#REF!</v>
      </c>
    </row>
    <row r="329" spans="1:9" ht="15">
      <c r="A329" s="222" t="s">
        <v>181</v>
      </c>
      <c r="B329" s="228" t="s">
        <v>518</v>
      </c>
      <c r="C329" s="223" t="s">
        <v>518</v>
      </c>
      <c r="D329" s="224" t="s">
        <v>519</v>
      </c>
      <c r="E329" s="225" t="s">
        <v>12</v>
      </c>
      <c r="F329" s="226">
        <v>17.649999999999999</v>
      </c>
      <c r="G329" s="227">
        <v>267.81475</v>
      </c>
      <c r="H329" s="437">
        <v>251.06625</v>
      </c>
      <c r="I329" s="434" t="e">
        <f>#REF!-B329</f>
        <v>#REF!</v>
      </c>
    </row>
    <row r="330" spans="1:9" ht="15">
      <c r="A330" s="222" t="s">
        <v>181</v>
      </c>
      <c r="B330" s="228" t="s">
        <v>520</v>
      </c>
      <c r="C330" s="223" t="s">
        <v>520</v>
      </c>
      <c r="D330" s="224" t="s">
        <v>521</v>
      </c>
      <c r="E330" s="225" t="s">
        <v>12</v>
      </c>
      <c r="F330" s="226">
        <v>17.649999999999999</v>
      </c>
      <c r="G330" s="227">
        <v>267.81475</v>
      </c>
      <c r="H330" s="437">
        <v>251.06625</v>
      </c>
      <c r="I330" s="434" t="e">
        <f>#REF!-B330</f>
        <v>#REF!</v>
      </c>
    </row>
    <row r="331" spans="1:9" ht="15">
      <c r="A331" s="222" t="s">
        <v>181</v>
      </c>
      <c r="B331" s="228" t="s">
        <v>522</v>
      </c>
      <c r="C331" s="223" t="s">
        <v>522</v>
      </c>
      <c r="D331" s="224" t="s">
        <v>523</v>
      </c>
      <c r="E331" s="225" t="s">
        <v>12</v>
      </c>
      <c r="F331" s="226">
        <v>17.649999999999999</v>
      </c>
      <c r="G331" s="227">
        <v>267.81475</v>
      </c>
      <c r="H331" s="437">
        <v>251.06625</v>
      </c>
      <c r="I331" s="434" t="e">
        <f>#REF!-B331</f>
        <v>#REF!</v>
      </c>
    </row>
    <row r="332" spans="1:9" ht="15">
      <c r="A332" s="222" t="s">
        <v>181</v>
      </c>
      <c r="B332" s="228" t="s">
        <v>524</v>
      </c>
      <c r="C332" s="223" t="s">
        <v>524</v>
      </c>
      <c r="D332" s="224" t="s">
        <v>525</v>
      </c>
      <c r="E332" s="225" t="s">
        <v>12</v>
      </c>
      <c r="F332" s="226">
        <v>27.7</v>
      </c>
      <c r="G332" s="227">
        <v>479.81549999999993</v>
      </c>
      <c r="H332" s="437">
        <v>449.81225000000001</v>
      </c>
      <c r="I332" s="434" t="e">
        <f>#REF!-B332</f>
        <v>#REF!</v>
      </c>
    </row>
    <row r="333" spans="1:9" ht="15">
      <c r="A333" s="222" t="s">
        <v>181</v>
      </c>
      <c r="B333" s="228" t="s">
        <v>526</v>
      </c>
      <c r="C333" s="223" t="s">
        <v>526</v>
      </c>
      <c r="D333" s="224" t="s">
        <v>527</v>
      </c>
      <c r="E333" s="225" t="s">
        <v>12</v>
      </c>
      <c r="F333" s="226">
        <v>27.7</v>
      </c>
      <c r="G333" s="227">
        <v>479.81549999999993</v>
      </c>
      <c r="H333" s="437">
        <v>449.81225000000001</v>
      </c>
      <c r="I333" s="434" t="e">
        <f>#REF!-B333</f>
        <v>#REF!</v>
      </c>
    </row>
    <row r="334" spans="1:9" ht="15">
      <c r="A334" s="222" t="s">
        <v>181</v>
      </c>
      <c r="B334" s="228" t="s">
        <v>528</v>
      </c>
      <c r="C334" s="223" t="s">
        <v>528</v>
      </c>
      <c r="D334" s="224" t="s">
        <v>529</v>
      </c>
      <c r="E334" s="225" t="s">
        <v>12</v>
      </c>
      <c r="F334" s="226">
        <v>27.7</v>
      </c>
      <c r="G334" s="227">
        <v>479.81549999999993</v>
      </c>
      <c r="H334" s="437">
        <v>449.81225000000001</v>
      </c>
      <c r="I334" s="434" t="e">
        <f>#REF!-B334</f>
        <v>#REF!</v>
      </c>
    </row>
    <row r="335" spans="1:9" ht="15">
      <c r="A335" s="222" t="s">
        <v>181</v>
      </c>
      <c r="B335" s="228" t="s">
        <v>530</v>
      </c>
      <c r="C335" s="223" t="s">
        <v>530</v>
      </c>
      <c r="D335" s="224" t="s">
        <v>531</v>
      </c>
      <c r="E335" s="225" t="s">
        <v>12</v>
      </c>
      <c r="F335" s="226">
        <v>27.7</v>
      </c>
      <c r="G335" s="227">
        <v>479.81549999999993</v>
      </c>
      <c r="H335" s="437">
        <v>449.81225000000001</v>
      </c>
      <c r="I335" s="434" t="e">
        <f>#REF!-B335</f>
        <v>#REF!</v>
      </c>
    </row>
    <row r="336" spans="1:9" ht="15">
      <c r="A336" s="222" t="s">
        <v>181</v>
      </c>
      <c r="B336" s="228" t="s">
        <v>532</v>
      </c>
      <c r="C336" s="223" t="s">
        <v>532</v>
      </c>
      <c r="D336" s="224" t="s">
        <v>533</v>
      </c>
      <c r="E336" s="225" t="s">
        <v>12</v>
      </c>
      <c r="F336" s="226">
        <v>13.95</v>
      </c>
      <c r="G336" s="227">
        <v>212.01149999999998</v>
      </c>
      <c r="H336" s="437">
        <v>198.75674999999998</v>
      </c>
      <c r="I336" s="434" t="e">
        <f>#REF!-B336</f>
        <v>#REF!</v>
      </c>
    </row>
    <row r="337" spans="1:9" ht="15">
      <c r="A337" s="222" t="s">
        <v>181</v>
      </c>
      <c r="B337" s="228" t="s">
        <v>534</v>
      </c>
      <c r="C337" s="223" t="s">
        <v>534</v>
      </c>
      <c r="D337" s="224" t="s">
        <v>535</v>
      </c>
      <c r="E337" s="225" t="s">
        <v>12</v>
      </c>
      <c r="F337" s="226">
        <v>13.95</v>
      </c>
      <c r="G337" s="227">
        <v>212.01149999999998</v>
      </c>
      <c r="H337" s="437">
        <v>198.75674999999998</v>
      </c>
      <c r="I337" s="434" t="e">
        <f>#REF!-B337</f>
        <v>#REF!</v>
      </c>
    </row>
    <row r="338" spans="1:9" ht="15">
      <c r="A338" s="222" t="s">
        <v>181</v>
      </c>
      <c r="B338" s="228" t="s">
        <v>536</v>
      </c>
      <c r="C338" s="223" t="s">
        <v>536</v>
      </c>
      <c r="D338" s="224" t="s">
        <v>537</v>
      </c>
      <c r="E338" s="225" t="s">
        <v>12</v>
      </c>
      <c r="F338" s="226">
        <v>13.95</v>
      </c>
      <c r="G338" s="227">
        <v>212.01149999999998</v>
      </c>
      <c r="H338" s="437">
        <v>198.75674999999998</v>
      </c>
      <c r="I338" s="434" t="e">
        <f>#REF!-B338</f>
        <v>#REF!</v>
      </c>
    </row>
    <row r="339" spans="1:9" ht="15">
      <c r="A339" s="222" t="s">
        <v>181</v>
      </c>
      <c r="B339" s="228" t="s">
        <v>538</v>
      </c>
      <c r="C339" s="223" t="s">
        <v>538</v>
      </c>
      <c r="D339" s="224" t="s">
        <v>539</v>
      </c>
      <c r="E339" s="225" t="s">
        <v>12</v>
      </c>
      <c r="F339" s="226">
        <v>13.95</v>
      </c>
      <c r="G339" s="227">
        <v>212.01149999999998</v>
      </c>
      <c r="H339" s="437">
        <v>198.75674999999998</v>
      </c>
      <c r="I339" s="434" t="e">
        <f>#REF!-B339</f>
        <v>#REF!</v>
      </c>
    </row>
    <row r="340" spans="1:9" ht="15">
      <c r="A340" s="222" t="s">
        <v>181</v>
      </c>
      <c r="B340" s="228" t="s">
        <v>540</v>
      </c>
      <c r="C340" s="223" t="s">
        <v>540</v>
      </c>
      <c r="D340" s="224" t="s">
        <v>541</v>
      </c>
      <c r="E340" s="225" t="s">
        <v>12</v>
      </c>
      <c r="F340" s="226">
        <v>13.95</v>
      </c>
      <c r="G340" s="227">
        <v>212.01149999999998</v>
      </c>
      <c r="H340" s="437">
        <v>198.75674999999998</v>
      </c>
      <c r="I340" s="434" t="e">
        <f>#REF!-B340</f>
        <v>#REF!</v>
      </c>
    </row>
    <row r="341" spans="1:9" ht="15">
      <c r="A341" s="222" t="s">
        <v>181</v>
      </c>
      <c r="B341" s="228" t="s">
        <v>542</v>
      </c>
      <c r="C341" s="223" t="s">
        <v>542</v>
      </c>
      <c r="D341" s="224" t="s">
        <v>543</v>
      </c>
      <c r="E341" s="225" t="s">
        <v>12</v>
      </c>
      <c r="F341" s="226">
        <v>13.95</v>
      </c>
      <c r="G341" s="227">
        <v>212.01149999999998</v>
      </c>
      <c r="H341" s="437">
        <v>198.75674999999998</v>
      </c>
      <c r="I341" s="434" t="e">
        <f>#REF!-B341</f>
        <v>#REF!</v>
      </c>
    </row>
    <row r="342" spans="1:9" ht="15">
      <c r="A342" s="222" t="s">
        <v>181</v>
      </c>
      <c r="B342" s="228" t="s">
        <v>544</v>
      </c>
      <c r="C342" s="223" t="s">
        <v>544</v>
      </c>
      <c r="D342" s="224" t="s">
        <v>545</v>
      </c>
      <c r="E342" s="225" t="s">
        <v>12</v>
      </c>
      <c r="F342" s="226">
        <v>13.95</v>
      </c>
      <c r="G342" s="227">
        <v>212.01149999999998</v>
      </c>
      <c r="H342" s="437">
        <v>198.75674999999998</v>
      </c>
      <c r="I342" s="434" t="e">
        <f>#REF!-B342</f>
        <v>#REF!</v>
      </c>
    </row>
    <row r="343" spans="1:9" ht="15">
      <c r="A343" s="222" t="s">
        <v>181</v>
      </c>
      <c r="B343" s="228" t="s">
        <v>546</v>
      </c>
      <c r="C343" s="223" t="s">
        <v>546</v>
      </c>
      <c r="D343" s="224" t="s">
        <v>547</v>
      </c>
      <c r="E343" s="225" t="s">
        <v>12</v>
      </c>
      <c r="F343" s="226">
        <v>13.95</v>
      </c>
      <c r="G343" s="227">
        <v>212.01149999999998</v>
      </c>
      <c r="H343" s="437">
        <v>198.75674999999998</v>
      </c>
      <c r="I343" s="434" t="e">
        <f>#REF!-B343</f>
        <v>#REF!</v>
      </c>
    </row>
    <row r="344" spans="1:9" ht="15">
      <c r="A344" s="222" t="s">
        <v>181</v>
      </c>
      <c r="B344" s="228" t="s">
        <v>548</v>
      </c>
      <c r="C344" s="223" t="s">
        <v>548</v>
      </c>
      <c r="D344" s="224" t="s">
        <v>549</v>
      </c>
      <c r="E344" s="225" t="s">
        <v>12</v>
      </c>
      <c r="F344" s="226">
        <v>13.95</v>
      </c>
      <c r="G344" s="227">
        <v>212.01149999999998</v>
      </c>
      <c r="H344" s="437">
        <v>198.75674999999998</v>
      </c>
      <c r="I344" s="434" t="e">
        <f>#REF!-B344</f>
        <v>#REF!</v>
      </c>
    </row>
    <row r="345" spans="1:9" ht="15">
      <c r="A345" s="222" t="s">
        <v>181</v>
      </c>
      <c r="B345" s="228" t="s">
        <v>550</v>
      </c>
      <c r="C345" s="223" t="s">
        <v>550</v>
      </c>
      <c r="D345" s="224" t="s">
        <v>551</v>
      </c>
      <c r="E345" s="225" t="s">
        <v>12</v>
      </c>
      <c r="F345" s="226">
        <v>13.95</v>
      </c>
      <c r="G345" s="227">
        <v>212.01149999999998</v>
      </c>
      <c r="H345" s="437">
        <v>198.75674999999998</v>
      </c>
      <c r="I345" s="434" t="e">
        <f>#REF!-B345</f>
        <v>#REF!</v>
      </c>
    </row>
    <row r="346" spans="1:9" ht="15">
      <c r="A346" s="222" t="s">
        <v>181</v>
      </c>
      <c r="B346" s="228" t="s">
        <v>552</v>
      </c>
      <c r="C346" s="223" t="s">
        <v>552</v>
      </c>
      <c r="D346" s="224" t="s">
        <v>553</v>
      </c>
      <c r="E346" s="225" t="s">
        <v>12</v>
      </c>
      <c r="F346" s="226">
        <v>13.95</v>
      </c>
      <c r="G346" s="227">
        <v>212.01149999999998</v>
      </c>
      <c r="H346" s="437">
        <v>198.75674999999998</v>
      </c>
      <c r="I346" s="434" t="e">
        <f>#REF!-B346</f>
        <v>#REF!</v>
      </c>
    </row>
    <row r="347" spans="1:9" ht="15">
      <c r="A347" s="222" t="s">
        <v>181</v>
      </c>
      <c r="B347" s="228" t="s">
        <v>554</v>
      </c>
      <c r="C347" s="223" t="s">
        <v>554</v>
      </c>
      <c r="D347" s="224" t="s">
        <v>555</v>
      </c>
      <c r="E347" s="225" t="s">
        <v>12</v>
      </c>
      <c r="F347" s="226">
        <v>13.95</v>
      </c>
      <c r="G347" s="227">
        <v>212.01149999999998</v>
      </c>
      <c r="H347" s="437">
        <v>198.75674999999998</v>
      </c>
      <c r="I347" s="434" t="e">
        <f>#REF!-B347</f>
        <v>#REF!</v>
      </c>
    </row>
    <row r="348" spans="1:9" ht="15">
      <c r="A348" s="222" t="s">
        <v>181</v>
      </c>
      <c r="B348" s="228" t="s">
        <v>556</v>
      </c>
      <c r="C348" s="223" t="s">
        <v>556</v>
      </c>
      <c r="D348" s="224" t="s">
        <v>557</v>
      </c>
      <c r="E348" s="225" t="s">
        <v>12</v>
      </c>
      <c r="F348" s="226">
        <v>13.95</v>
      </c>
      <c r="G348" s="227">
        <v>212.01149999999998</v>
      </c>
      <c r="H348" s="437">
        <v>198.75674999999998</v>
      </c>
      <c r="I348" s="434" t="e">
        <f>#REF!-B348</f>
        <v>#REF!</v>
      </c>
    </row>
    <row r="349" spans="1:9" ht="15">
      <c r="A349" s="222" t="s">
        <v>181</v>
      </c>
      <c r="B349" s="228" t="s">
        <v>558</v>
      </c>
      <c r="C349" s="223" t="s">
        <v>558</v>
      </c>
      <c r="D349" s="224" t="s">
        <v>559</v>
      </c>
      <c r="E349" s="225" t="s">
        <v>12</v>
      </c>
      <c r="F349" s="226">
        <v>13.95</v>
      </c>
      <c r="G349" s="227">
        <v>212.01149999999998</v>
      </c>
      <c r="H349" s="437">
        <v>198.75674999999998</v>
      </c>
      <c r="I349" s="434" t="e">
        <f>#REF!-B349</f>
        <v>#REF!</v>
      </c>
    </row>
    <row r="350" spans="1:9" ht="15">
      <c r="A350" s="222" t="s">
        <v>181</v>
      </c>
      <c r="B350" s="228" t="s">
        <v>560</v>
      </c>
      <c r="C350" s="223" t="s">
        <v>560</v>
      </c>
      <c r="D350" s="224" t="s">
        <v>561</v>
      </c>
      <c r="E350" s="225" t="s">
        <v>12</v>
      </c>
      <c r="F350" s="226">
        <v>13.95</v>
      </c>
      <c r="G350" s="227">
        <v>212.01149999999998</v>
      </c>
      <c r="H350" s="437">
        <v>198.75674999999998</v>
      </c>
      <c r="I350" s="434" t="e">
        <f>#REF!-B350</f>
        <v>#REF!</v>
      </c>
    </row>
    <row r="351" spans="1:9" ht="15">
      <c r="A351" s="222" t="s">
        <v>181</v>
      </c>
      <c r="B351" s="228" t="s">
        <v>562</v>
      </c>
      <c r="C351" s="223" t="s">
        <v>562</v>
      </c>
      <c r="D351" s="224" t="s">
        <v>563</v>
      </c>
      <c r="E351" s="225" t="s">
        <v>12</v>
      </c>
      <c r="F351" s="226">
        <v>13.95</v>
      </c>
      <c r="G351" s="227">
        <v>212.01149999999998</v>
      </c>
      <c r="H351" s="437">
        <v>198.75674999999998</v>
      </c>
      <c r="I351" s="434" t="e">
        <f>#REF!-B351</f>
        <v>#REF!</v>
      </c>
    </row>
    <row r="352" spans="1:9" ht="15">
      <c r="A352" s="222" t="s">
        <v>181</v>
      </c>
      <c r="B352" s="228" t="s">
        <v>564</v>
      </c>
      <c r="C352" s="223" t="s">
        <v>564</v>
      </c>
      <c r="D352" s="224" t="s">
        <v>565</v>
      </c>
      <c r="E352" s="225" t="s">
        <v>12</v>
      </c>
      <c r="F352" s="226">
        <v>13.95</v>
      </c>
      <c r="G352" s="227">
        <v>212.01149999999998</v>
      </c>
      <c r="H352" s="437">
        <v>198.75674999999998</v>
      </c>
      <c r="I352" s="434" t="e">
        <f>#REF!-B352</f>
        <v>#REF!</v>
      </c>
    </row>
    <row r="353" spans="1:9" ht="15">
      <c r="A353" s="222" t="s">
        <v>181</v>
      </c>
      <c r="B353" s="228" t="s">
        <v>566</v>
      </c>
      <c r="C353" s="223" t="s">
        <v>566</v>
      </c>
      <c r="D353" s="224" t="s">
        <v>567</v>
      </c>
      <c r="E353" s="225" t="s">
        <v>12</v>
      </c>
      <c r="F353" s="226">
        <v>13.95</v>
      </c>
      <c r="G353" s="227">
        <v>212.01149999999998</v>
      </c>
      <c r="H353" s="437">
        <v>198.75674999999998</v>
      </c>
      <c r="I353" s="434" t="e">
        <f>#REF!-B353</f>
        <v>#REF!</v>
      </c>
    </row>
    <row r="354" spans="1:9" ht="15">
      <c r="A354" s="222" t="s">
        <v>181</v>
      </c>
      <c r="B354" s="228" t="s">
        <v>568</v>
      </c>
      <c r="C354" s="223" t="s">
        <v>568</v>
      </c>
      <c r="D354" s="224" t="s">
        <v>569</v>
      </c>
      <c r="E354" s="225" t="s">
        <v>12</v>
      </c>
      <c r="F354" s="226">
        <v>13.95</v>
      </c>
      <c r="G354" s="227">
        <v>212.01149999999998</v>
      </c>
      <c r="H354" s="437">
        <v>198.75674999999998</v>
      </c>
      <c r="I354" s="434" t="e">
        <f>#REF!-B354</f>
        <v>#REF!</v>
      </c>
    </row>
    <row r="355" spans="1:9" ht="15">
      <c r="A355" s="222" t="s">
        <v>181</v>
      </c>
      <c r="B355" s="228" t="s">
        <v>570</v>
      </c>
      <c r="C355" s="223" t="s">
        <v>570</v>
      </c>
      <c r="D355" s="224" t="s">
        <v>571</v>
      </c>
      <c r="E355" s="225" t="s">
        <v>12</v>
      </c>
      <c r="F355" s="226">
        <v>13.95</v>
      </c>
      <c r="G355" s="227">
        <v>212.01149999999998</v>
      </c>
      <c r="H355" s="437">
        <v>198.75674999999998</v>
      </c>
      <c r="I355" s="434" t="e">
        <f>#REF!-B355</f>
        <v>#REF!</v>
      </c>
    </row>
    <row r="356" spans="1:9" ht="15">
      <c r="A356" s="222" t="s">
        <v>181</v>
      </c>
      <c r="B356" s="228" t="s">
        <v>572</v>
      </c>
      <c r="C356" s="223" t="s">
        <v>572</v>
      </c>
      <c r="D356" s="224" t="s">
        <v>573</v>
      </c>
      <c r="E356" s="225" t="s">
        <v>12</v>
      </c>
      <c r="F356" s="226">
        <v>13.95</v>
      </c>
      <c r="G356" s="227">
        <v>212.01149999999998</v>
      </c>
      <c r="H356" s="437">
        <v>198.75674999999998</v>
      </c>
      <c r="I356" s="434" t="e">
        <f>#REF!-B356</f>
        <v>#REF!</v>
      </c>
    </row>
    <row r="357" spans="1:9" ht="15">
      <c r="A357" s="222" t="s">
        <v>181</v>
      </c>
      <c r="B357" s="228" t="s">
        <v>574</v>
      </c>
      <c r="C357" s="223" t="s">
        <v>574</v>
      </c>
      <c r="D357" s="224" t="s">
        <v>575</v>
      </c>
      <c r="E357" s="225" t="s">
        <v>12</v>
      </c>
      <c r="F357" s="226">
        <v>13.95</v>
      </c>
      <c r="G357" s="227">
        <v>212.01149999999998</v>
      </c>
      <c r="H357" s="437">
        <v>198.75674999999998</v>
      </c>
      <c r="I357" s="434" t="e">
        <f>#REF!-B357</f>
        <v>#REF!</v>
      </c>
    </row>
    <row r="358" spans="1:9" ht="15">
      <c r="A358" s="222" t="s">
        <v>181</v>
      </c>
      <c r="B358" s="228" t="s">
        <v>576</v>
      </c>
      <c r="C358" s="223" t="s">
        <v>576</v>
      </c>
      <c r="D358" s="224" t="s">
        <v>577</v>
      </c>
      <c r="E358" s="225" t="s">
        <v>12</v>
      </c>
      <c r="F358" s="226">
        <v>13.95</v>
      </c>
      <c r="G358" s="227">
        <v>212.01149999999998</v>
      </c>
      <c r="H358" s="437">
        <v>198.75674999999998</v>
      </c>
      <c r="I358" s="434" t="e">
        <f>#REF!-B358</f>
        <v>#REF!</v>
      </c>
    </row>
    <row r="359" spans="1:9" ht="15">
      <c r="A359" s="222" t="s">
        <v>181</v>
      </c>
      <c r="B359" s="228" t="s">
        <v>578</v>
      </c>
      <c r="C359" s="223" t="s">
        <v>578</v>
      </c>
      <c r="D359" s="224" t="s">
        <v>579</v>
      </c>
      <c r="E359" s="225" t="s">
        <v>12</v>
      </c>
      <c r="F359" s="226">
        <v>13.95</v>
      </c>
      <c r="G359" s="227">
        <v>212.01149999999998</v>
      </c>
      <c r="H359" s="437">
        <v>198.75674999999998</v>
      </c>
      <c r="I359" s="434" t="e">
        <f>#REF!-B359</f>
        <v>#REF!</v>
      </c>
    </row>
    <row r="360" spans="1:9" ht="15">
      <c r="A360" s="222" t="s">
        <v>181</v>
      </c>
      <c r="B360" s="228" t="s">
        <v>580</v>
      </c>
      <c r="C360" s="223" t="s">
        <v>580</v>
      </c>
      <c r="D360" s="224" t="s">
        <v>581</v>
      </c>
      <c r="E360" s="225" t="s">
        <v>12</v>
      </c>
      <c r="F360" s="226">
        <v>13.95</v>
      </c>
      <c r="G360" s="227">
        <v>212.01149999999998</v>
      </c>
      <c r="H360" s="437">
        <v>198.75674999999998</v>
      </c>
      <c r="I360" s="434" t="e">
        <f>#REF!-B360</f>
        <v>#REF!</v>
      </c>
    </row>
    <row r="361" spans="1:9" ht="15">
      <c r="A361" s="222" t="s">
        <v>181</v>
      </c>
      <c r="B361" s="228" t="s">
        <v>582</v>
      </c>
      <c r="C361" s="223" t="s">
        <v>582</v>
      </c>
      <c r="D361" s="224" t="s">
        <v>583</v>
      </c>
      <c r="E361" s="225" t="s">
        <v>12</v>
      </c>
      <c r="F361" s="226">
        <v>13.95</v>
      </c>
      <c r="G361" s="227">
        <v>212.01149999999998</v>
      </c>
      <c r="H361" s="437">
        <v>198.75674999999998</v>
      </c>
      <c r="I361" s="434" t="e">
        <f>#REF!-B361</f>
        <v>#REF!</v>
      </c>
    </row>
    <row r="362" spans="1:9" ht="15">
      <c r="A362" s="222" t="s">
        <v>181</v>
      </c>
      <c r="B362" s="228" t="s">
        <v>584</v>
      </c>
      <c r="C362" s="223" t="s">
        <v>584</v>
      </c>
      <c r="D362" s="224" t="s">
        <v>585</v>
      </c>
      <c r="E362" s="225" t="s">
        <v>12</v>
      </c>
      <c r="F362" s="226">
        <v>13.95</v>
      </c>
      <c r="G362" s="227">
        <v>212.01149999999998</v>
      </c>
      <c r="H362" s="437">
        <v>198.75674999999998</v>
      </c>
      <c r="I362" s="434" t="e">
        <f>#REF!-B362</f>
        <v>#REF!</v>
      </c>
    </row>
    <row r="363" spans="1:9" ht="15">
      <c r="A363" s="222" t="s">
        <v>181</v>
      </c>
      <c r="B363" s="228" t="s">
        <v>586</v>
      </c>
      <c r="C363" s="223" t="s">
        <v>586</v>
      </c>
      <c r="D363" s="224" t="s">
        <v>587</v>
      </c>
      <c r="E363" s="225" t="s">
        <v>12</v>
      </c>
      <c r="F363" s="226">
        <v>13.95</v>
      </c>
      <c r="G363" s="227">
        <v>212.01149999999998</v>
      </c>
      <c r="H363" s="437">
        <v>198.75674999999998</v>
      </c>
      <c r="I363" s="434" t="e">
        <f>#REF!-B363</f>
        <v>#REF!</v>
      </c>
    </row>
    <row r="364" spans="1:9" ht="15">
      <c r="A364" s="222" t="s">
        <v>181</v>
      </c>
      <c r="B364" s="228" t="s">
        <v>588</v>
      </c>
      <c r="C364" s="223" t="s">
        <v>588</v>
      </c>
      <c r="D364" s="224" t="s">
        <v>589</v>
      </c>
      <c r="E364" s="225" t="s">
        <v>12</v>
      </c>
      <c r="F364" s="226">
        <v>13.95</v>
      </c>
      <c r="G364" s="227">
        <v>212.01149999999998</v>
      </c>
      <c r="H364" s="437">
        <v>198.75674999999998</v>
      </c>
      <c r="I364" s="434" t="e">
        <f>#REF!-B364</f>
        <v>#REF!</v>
      </c>
    </row>
    <row r="365" spans="1:9" ht="15">
      <c r="A365" s="222" t="s">
        <v>181</v>
      </c>
      <c r="B365" s="228" t="s">
        <v>590</v>
      </c>
      <c r="C365" s="223" t="s">
        <v>590</v>
      </c>
      <c r="D365" s="224" t="s">
        <v>591</v>
      </c>
      <c r="E365" s="225" t="s">
        <v>12</v>
      </c>
      <c r="F365" s="226">
        <v>13.95</v>
      </c>
      <c r="G365" s="227">
        <v>212.01149999999998</v>
      </c>
      <c r="H365" s="437">
        <v>198.75674999999998</v>
      </c>
      <c r="I365" s="434" t="e">
        <f>#REF!-B365</f>
        <v>#REF!</v>
      </c>
    </row>
    <row r="366" spans="1:9" ht="15">
      <c r="A366" s="222" t="s">
        <v>181</v>
      </c>
      <c r="B366" s="228" t="s">
        <v>592</v>
      </c>
      <c r="C366" s="223" t="s">
        <v>592</v>
      </c>
      <c r="D366" s="224" t="s">
        <v>593</v>
      </c>
      <c r="E366" s="225" t="s">
        <v>12</v>
      </c>
      <c r="F366" s="226">
        <v>13.95</v>
      </c>
      <c r="G366" s="227">
        <v>212.01149999999998</v>
      </c>
      <c r="H366" s="437">
        <v>198.75674999999998</v>
      </c>
      <c r="I366" s="434" t="e">
        <f>#REF!-B366</f>
        <v>#REF!</v>
      </c>
    </row>
    <row r="367" spans="1:9" ht="15">
      <c r="A367" s="222" t="s">
        <v>181</v>
      </c>
      <c r="B367" s="228" t="s">
        <v>594</v>
      </c>
      <c r="C367" s="223" t="s">
        <v>594</v>
      </c>
      <c r="D367" s="224" t="s">
        <v>595</v>
      </c>
      <c r="E367" s="225" t="s">
        <v>12</v>
      </c>
      <c r="F367" s="226">
        <v>13.95</v>
      </c>
      <c r="G367" s="227">
        <v>212.01149999999998</v>
      </c>
      <c r="H367" s="437">
        <v>198.75674999999998</v>
      </c>
      <c r="I367" s="434" t="e">
        <f>#REF!-B367</f>
        <v>#REF!</v>
      </c>
    </row>
    <row r="368" spans="1:9" ht="15">
      <c r="A368" s="222" t="s">
        <v>181</v>
      </c>
      <c r="B368" s="228" t="s">
        <v>596</v>
      </c>
      <c r="C368" s="223" t="s">
        <v>596</v>
      </c>
      <c r="D368" s="224" t="s">
        <v>597</v>
      </c>
      <c r="E368" s="225" t="s">
        <v>12</v>
      </c>
      <c r="F368" s="226">
        <v>13.95</v>
      </c>
      <c r="G368" s="227">
        <v>212.01149999999998</v>
      </c>
      <c r="H368" s="437">
        <v>198.75674999999998</v>
      </c>
      <c r="I368" s="434" t="e">
        <f>#REF!-B368</f>
        <v>#REF!</v>
      </c>
    </row>
    <row r="369" spans="1:9" ht="15">
      <c r="A369" s="222" t="s">
        <v>181</v>
      </c>
      <c r="B369" s="228" t="s">
        <v>598</v>
      </c>
      <c r="C369" s="223" t="s">
        <v>598</v>
      </c>
      <c r="D369" s="224" t="s">
        <v>599</v>
      </c>
      <c r="E369" s="225" t="s">
        <v>12</v>
      </c>
      <c r="F369" s="226">
        <v>13.95</v>
      </c>
      <c r="G369" s="227">
        <v>212.01149999999998</v>
      </c>
      <c r="H369" s="437">
        <v>198.75674999999998</v>
      </c>
      <c r="I369" s="434" t="e">
        <f>#REF!-B369</f>
        <v>#REF!</v>
      </c>
    </row>
    <row r="370" spans="1:9" ht="15">
      <c r="A370" s="222" t="s">
        <v>181</v>
      </c>
      <c r="B370" s="228" t="s">
        <v>600</v>
      </c>
      <c r="C370" s="223" t="s">
        <v>600</v>
      </c>
      <c r="D370" s="224" t="s">
        <v>601</v>
      </c>
      <c r="E370" s="225" t="s">
        <v>12</v>
      </c>
      <c r="F370" s="226">
        <v>13.95</v>
      </c>
      <c r="G370" s="227">
        <v>212.01149999999998</v>
      </c>
      <c r="H370" s="437">
        <v>198.75674999999998</v>
      </c>
      <c r="I370" s="434" t="e">
        <f>#REF!-B370</f>
        <v>#REF!</v>
      </c>
    </row>
    <row r="371" spans="1:9" ht="15">
      <c r="A371" s="222" t="s">
        <v>181</v>
      </c>
      <c r="B371" s="228" t="s">
        <v>602</v>
      </c>
      <c r="C371" s="223" t="s">
        <v>602</v>
      </c>
      <c r="D371" s="224" t="s">
        <v>603</v>
      </c>
      <c r="E371" s="225" t="s">
        <v>12</v>
      </c>
      <c r="F371" s="226">
        <v>13.95</v>
      </c>
      <c r="G371" s="227">
        <v>212.01149999999998</v>
      </c>
      <c r="H371" s="437">
        <v>198.75674999999998</v>
      </c>
      <c r="I371" s="434" t="e">
        <f>#REF!-B371</f>
        <v>#REF!</v>
      </c>
    </row>
    <row r="372" spans="1:9" ht="15">
      <c r="A372" s="222" t="s">
        <v>181</v>
      </c>
      <c r="B372" s="228" t="s">
        <v>604</v>
      </c>
      <c r="C372" s="223" t="s">
        <v>604</v>
      </c>
      <c r="D372" s="224" t="s">
        <v>605</v>
      </c>
      <c r="E372" s="225" t="s">
        <v>12</v>
      </c>
      <c r="F372" s="226">
        <v>13.95</v>
      </c>
      <c r="G372" s="227">
        <v>212.01149999999998</v>
      </c>
      <c r="H372" s="437">
        <v>198.75674999999998</v>
      </c>
      <c r="I372" s="434" t="e">
        <f>#REF!-B372</f>
        <v>#REF!</v>
      </c>
    </row>
    <row r="373" spans="1:9" ht="15">
      <c r="A373" s="222" t="s">
        <v>181</v>
      </c>
      <c r="B373" s="228" t="s">
        <v>606</v>
      </c>
      <c r="C373" s="223" t="s">
        <v>606</v>
      </c>
      <c r="D373" s="224" t="s">
        <v>607</v>
      </c>
      <c r="E373" s="225" t="s">
        <v>12</v>
      </c>
      <c r="F373" s="226">
        <v>13.95</v>
      </c>
      <c r="G373" s="227">
        <v>212.01149999999998</v>
      </c>
      <c r="H373" s="437">
        <v>198.75674999999998</v>
      </c>
      <c r="I373" s="434" t="e">
        <f>#REF!-B373</f>
        <v>#REF!</v>
      </c>
    </row>
    <row r="374" spans="1:9" ht="15">
      <c r="A374" s="222" t="s">
        <v>181</v>
      </c>
      <c r="B374" s="228" t="s">
        <v>608</v>
      </c>
      <c r="C374" s="223" t="s">
        <v>608</v>
      </c>
      <c r="D374" s="224" t="s">
        <v>609</v>
      </c>
      <c r="E374" s="225" t="s">
        <v>12</v>
      </c>
      <c r="F374" s="226">
        <v>13.95</v>
      </c>
      <c r="G374" s="227">
        <v>212.01149999999998</v>
      </c>
      <c r="H374" s="437">
        <v>198.75674999999998</v>
      </c>
      <c r="I374" s="434" t="e">
        <f>#REF!-B374</f>
        <v>#REF!</v>
      </c>
    </row>
    <row r="375" spans="1:9" ht="15">
      <c r="A375" s="222" t="s">
        <v>181</v>
      </c>
      <c r="B375" s="228" t="s">
        <v>610</v>
      </c>
      <c r="C375" s="223" t="s">
        <v>610</v>
      </c>
      <c r="D375" s="224" t="s">
        <v>611</v>
      </c>
      <c r="E375" s="225" t="s">
        <v>12</v>
      </c>
      <c r="F375" s="226">
        <v>13.95</v>
      </c>
      <c r="G375" s="227">
        <v>212.01149999999998</v>
      </c>
      <c r="H375" s="437">
        <v>198.75674999999998</v>
      </c>
      <c r="I375" s="434" t="e">
        <f>#REF!-B375</f>
        <v>#REF!</v>
      </c>
    </row>
    <row r="376" spans="1:9" ht="15">
      <c r="A376" s="222" t="s">
        <v>181</v>
      </c>
      <c r="B376" s="228" t="s">
        <v>612</v>
      </c>
      <c r="C376" s="223" t="s">
        <v>612</v>
      </c>
      <c r="D376" s="224" t="s">
        <v>613</v>
      </c>
      <c r="E376" s="225" t="s">
        <v>12</v>
      </c>
      <c r="F376" s="226">
        <v>13.95</v>
      </c>
      <c r="G376" s="227">
        <v>212.01149999999998</v>
      </c>
      <c r="H376" s="437">
        <v>198.75674999999998</v>
      </c>
      <c r="I376" s="434" t="e">
        <f>#REF!-B376</f>
        <v>#REF!</v>
      </c>
    </row>
    <row r="377" spans="1:9" ht="15">
      <c r="A377" s="222" t="s">
        <v>181</v>
      </c>
      <c r="B377" s="228" t="s">
        <v>614</v>
      </c>
      <c r="C377" s="223" t="s">
        <v>614</v>
      </c>
      <c r="D377" s="224" t="s">
        <v>615</v>
      </c>
      <c r="E377" s="225" t="s">
        <v>12</v>
      </c>
      <c r="F377" s="226">
        <v>13.95</v>
      </c>
      <c r="G377" s="227">
        <v>212.01149999999998</v>
      </c>
      <c r="H377" s="437">
        <v>198.75674999999998</v>
      </c>
      <c r="I377" s="434" t="e">
        <f>#REF!-B377</f>
        <v>#REF!</v>
      </c>
    </row>
    <row r="378" spans="1:9" ht="15">
      <c r="A378" s="222" t="s">
        <v>181</v>
      </c>
      <c r="B378" s="228" t="s">
        <v>616</v>
      </c>
      <c r="C378" s="223" t="s">
        <v>616</v>
      </c>
      <c r="D378" s="224" t="s">
        <v>617</v>
      </c>
      <c r="E378" s="225" t="s">
        <v>12</v>
      </c>
      <c r="F378" s="226">
        <v>13.95</v>
      </c>
      <c r="G378" s="227">
        <v>212.01149999999998</v>
      </c>
      <c r="H378" s="437">
        <v>198.75674999999998</v>
      </c>
      <c r="I378" s="434" t="e">
        <f>#REF!-B378</f>
        <v>#REF!</v>
      </c>
    </row>
    <row r="379" spans="1:9" ht="15">
      <c r="A379" s="222" t="s">
        <v>181</v>
      </c>
      <c r="B379" s="228" t="s">
        <v>618</v>
      </c>
      <c r="C379" s="223" t="s">
        <v>618</v>
      </c>
      <c r="D379" s="224" t="s">
        <v>619</v>
      </c>
      <c r="E379" s="225" t="s">
        <v>12</v>
      </c>
      <c r="F379" s="226">
        <v>13.95</v>
      </c>
      <c r="G379" s="227">
        <v>212.01149999999998</v>
      </c>
      <c r="H379" s="437">
        <v>198.75674999999998</v>
      </c>
      <c r="I379" s="434" t="e">
        <f>#REF!-B379</f>
        <v>#REF!</v>
      </c>
    </row>
    <row r="380" spans="1:9" ht="15">
      <c r="A380" s="222" t="s">
        <v>181</v>
      </c>
      <c r="B380" s="228" t="s">
        <v>620</v>
      </c>
      <c r="C380" s="223" t="s">
        <v>620</v>
      </c>
      <c r="D380" s="224" t="s">
        <v>621</v>
      </c>
      <c r="E380" s="225" t="s">
        <v>12</v>
      </c>
      <c r="F380" s="226">
        <v>13.95</v>
      </c>
      <c r="G380" s="227">
        <v>212.01149999999998</v>
      </c>
      <c r="H380" s="437">
        <v>198.75674999999998</v>
      </c>
      <c r="I380" s="434" t="e">
        <f>#REF!-B380</f>
        <v>#REF!</v>
      </c>
    </row>
    <row r="381" spans="1:9" ht="15">
      <c r="A381" s="222" t="s">
        <v>181</v>
      </c>
      <c r="B381" s="228" t="s">
        <v>622</v>
      </c>
      <c r="C381" s="223" t="s">
        <v>622</v>
      </c>
      <c r="D381" s="224" t="s">
        <v>623</v>
      </c>
      <c r="E381" s="225" t="s">
        <v>12</v>
      </c>
      <c r="F381" s="226">
        <v>16.149999999999999</v>
      </c>
      <c r="G381" s="227">
        <v>245.48699999999999</v>
      </c>
      <c r="H381" s="437">
        <v>230.136</v>
      </c>
      <c r="I381" s="434" t="e">
        <f>#REF!-B381</f>
        <v>#REF!</v>
      </c>
    </row>
    <row r="382" spans="1:9" ht="15">
      <c r="A382" s="222" t="s">
        <v>181</v>
      </c>
      <c r="B382" s="228" t="s">
        <v>624</v>
      </c>
      <c r="C382" s="223" t="s">
        <v>624</v>
      </c>
      <c r="D382" s="224" t="s">
        <v>625</v>
      </c>
      <c r="E382" s="225" t="s">
        <v>12</v>
      </c>
      <c r="F382" s="226">
        <v>16.149999999999999</v>
      </c>
      <c r="G382" s="227">
        <v>245.48699999999999</v>
      </c>
      <c r="H382" s="437">
        <v>230.136</v>
      </c>
      <c r="I382" s="434" t="e">
        <f>#REF!-B382</f>
        <v>#REF!</v>
      </c>
    </row>
    <row r="383" spans="1:9" ht="15">
      <c r="A383" s="222" t="s">
        <v>181</v>
      </c>
      <c r="B383" s="228" t="s">
        <v>626</v>
      </c>
      <c r="C383" s="223" t="s">
        <v>626</v>
      </c>
      <c r="D383" s="224" t="s">
        <v>627</v>
      </c>
      <c r="E383" s="225" t="s">
        <v>12</v>
      </c>
      <c r="F383" s="226">
        <v>16.149999999999999</v>
      </c>
      <c r="G383" s="227">
        <v>245.48699999999999</v>
      </c>
      <c r="H383" s="437">
        <v>230.136</v>
      </c>
      <c r="I383" s="434" t="e">
        <f>#REF!-B383</f>
        <v>#REF!</v>
      </c>
    </row>
    <row r="384" spans="1:9" ht="15">
      <c r="A384" s="222" t="s">
        <v>181</v>
      </c>
      <c r="B384" s="228" t="s">
        <v>628</v>
      </c>
      <c r="C384" s="223" t="s">
        <v>628</v>
      </c>
      <c r="D384" s="224" t="s">
        <v>629</v>
      </c>
      <c r="E384" s="225" t="s">
        <v>12</v>
      </c>
      <c r="F384" s="226">
        <v>16.149999999999999</v>
      </c>
      <c r="G384" s="227">
        <v>245.48699999999999</v>
      </c>
      <c r="H384" s="437">
        <v>230.136</v>
      </c>
      <c r="I384" s="434" t="e">
        <f>#REF!-B384</f>
        <v>#REF!</v>
      </c>
    </row>
    <row r="385" spans="1:9" ht="15">
      <c r="A385" s="222" t="s">
        <v>181</v>
      </c>
      <c r="B385" s="228" t="s">
        <v>630</v>
      </c>
      <c r="C385" s="223" t="s">
        <v>630</v>
      </c>
      <c r="D385" s="224" t="s">
        <v>631</v>
      </c>
      <c r="E385" s="225" t="s">
        <v>12</v>
      </c>
      <c r="F385" s="226">
        <v>16.149999999999999</v>
      </c>
      <c r="G385" s="227">
        <v>245.48699999999999</v>
      </c>
      <c r="H385" s="437">
        <v>230.136</v>
      </c>
      <c r="I385" s="434" t="e">
        <f>#REF!-B385</f>
        <v>#REF!</v>
      </c>
    </row>
    <row r="386" spans="1:9" ht="15">
      <c r="A386" s="222" t="s">
        <v>181</v>
      </c>
      <c r="B386" s="228" t="s">
        <v>632</v>
      </c>
      <c r="C386" s="223" t="s">
        <v>632</v>
      </c>
      <c r="D386" s="224" t="s">
        <v>633</v>
      </c>
      <c r="E386" s="225" t="s">
        <v>12</v>
      </c>
      <c r="F386" s="226">
        <v>21.05</v>
      </c>
      <c r="G386" s="227">
        <v>334.75499999999994</v>
      </c>
      <c r="H386" s="437">
        <v>313.82474999999999</v>
      </c>
      <c r="I386" s="434" t="e">
        <f>#REF!-B386</f>
        <v>#REF!</v>
      </c>
    </row>
    <row r="387" spans="1:9" ht="15">
      <c r="A387" s="222" t="s">
        <v>181</v>
      </c>
      <c r="B387" s="228" t="s">
        <v>634</v>
      </c>
      <c r="C387" s="223" t="s">
        <v>634</v>
      </c>
      <c r="D387" s="224" t="s">
        <v>635</v>
      </c>
      <c r="E387" s="225" t="s">
        <v>12</v>
      </c>
      <c r="F387" s="226">
        <v>21.05</v>
      </c>
      <c r="G387" s="227">
        <v>334.75499999999994</v>
      </c>
      <c r="H387" s="437">
        <v>313.82474999999999</v>
      </c>
      <c r="I387" s="434" t="e">
        <f>#REF!-B387</f>
        <v>#REF!</v>
      </c>
    </row>
    <row r="388" spans="1:9" ht="15">
      <c r="A388" s="222" t="s">
        <v>181</v>
      </c>
      <c r="B388" s="228" t="s">
        <v>636</v>
      </c>
      <c r="C388" s="223" t="s">
        <v>636</v>
      </c>
      <c r="D388" s="224" t="s">
        <v>637</v>
      </c>
      <c r="E388" s="225" t="s">
        <v>12</v>
      </c>
      <c r="F388" s="226">
        <v>21.05</v>
      </c>
      <c r="G388" s="227">
        <v>334.75499999999994</v>
      </c>
      <c r="H388" s="437">
        <v>313.82474999999999</v>
      </c>
      <c r="I388" s="434" t="e">
        <f>#REF!-B388</f>
        <v>#REF!</v>
      </c>
    </row>
    <row r="389" spans="1:9" ht="15">
      <c r="A389" s="222" t="s">
        <v>181</v>
      </c>
      <c r="B389" s="228" t="s">
        <v>638</v>
      </c>
      <c r="C389" s="223" t="s">
        <v>638</v>
      </c>
      <c r="D389" s="224" t="s">
        <v>639</v>
      </c>
      <c r="E389" s="225" t="s">
        <v>12</v>
      </c>
      <c r="F389" s="226">
        <v>21.05</v>
      </c>
      <c r="G389" s="227">
        <v>334.75499999999994</v>
      </c>
      <c r="H389" s="437">
        <v>313.82474999999999</v>
      </c>
      <c r="I389" s="434" t="e">
        <f>#REF!-B389</f>
        <v>#REF!</v>
      </c>
    </row>
    <row r="390" spans="1:9" ht="15">
      <c r="A390" s="222" t="s">
        <v>181</v>
      </c>
      <c r="B390" s="228" t="s">
        <v>640</v>
      </c>
      <c r="C390" s="223" t="s">
        <v>640</v>
      </c>
      <c r="D390" s="224" t="s">
        <v>641</v>
      </c>
      <c r="E390" s="225" t="s">
        <v>12</v>
      </c>
      <c r="F390" s="226">
        <v>21.05</v>
      </c>
      <c r="G390" s="227">
        <v>334.75499999999994</v>
      </c>
      <c r="H390" s="437">
        <v>313.82474999999999</v>
      </c>
      <c r="I390" s="434" t="e">
        <f>#REF!-B390</f>
        <v>#REF!</v>
      </c>
    </row>
    <row r="391" spans="1:9" ht="15">
      <c r="A391" s="222" t="s">
        <v>181</v>
      </c>
      <c r="B391" s="228" t="s">
        <v>642</v>
      </c>
      <c r="C391" s="223" t="s">
        <v>642</v>
      </c>
      <c r="D391" s="224" t="s">
        <v>643</v>
      </c>
      <c r="E391" s="225" t="s">
        <v>12</v>
      </c>
      <c r="F391" s="226">
        <v>21.05</v>
      </c>
      <c r="G391" s="227">
        <v>334.75499999999994</v>
      </c>
      <c r="H391" s="437">
        <v>313.82474999999999</v>
      </c>
      <c r="I391" s="434" t="e">
        <f>#REF!-B391</f>
        <v>#REF!</v>
      </c>
    </row>
    <row r="392" spans="1:9" ht="15">
      <c r="A392" s="222" t="s">
        <v>181</v>
      </c>
      <c r="B392" s="228" t="s">
        <v>644</v>
      </c>
      <c r="C392" s="223" t="s">
        <v>644</v>
      </c>
      <c r="D392" s="224" t="s">
        <v>645</v>
      </c>
      <c r="E392" s="225" t="s">
        <v>12</v>
      </c>
      <c r="F392" s="226">
        <v>21.05</v>
      </c>
      <c r="G392" s="227">
        <v>334.75499999999994</v>
      </c>
      <c r="H392" s="437">
        <v>313.82474999999999</v>
      </c>
      <c r="I392" s="434" t="e">
        <f>#REF!-B392</f>
        <v>#REF!</v>
      </c>
    </row>
    <row r="393" spans="1:9" ht="15">
      <c r="A393" s="222" t="s">
        <v>181</v>
      </c>
      <c r="B393" s="228" t="s">
        <v>646</v>
      </c>
      <c r="C393" s="223" t="s">
        <v>646</v>
      </c>
      <c r="D393" s="224" t="s">
        <v>647</v>
      </c>
      <c r="E393" s="225" t="s">
        <v>12</v>
      </c>
      <c r="F393" s="226">
        <v>21.05</v>
      </c>
      <c r="G393" s="227">
        <v>334.75499999999994</v>
      </c>
      <c r="H393" s="437">
        <v>313.82474999999999</v>
      </c>
      <c r="I393" s="434" t="e">
        <f>#REF!-B393</f>
        <v>#REF!</v>
      </c>
    </row>
    <row r="394" spans="1:9" ht="15">
      <c r="A394" s="222" t="s">
        <v>181</v>
      </c>
      <c r="B394" s="228" t="s">
        <v>648</v>
      </c>
      <c r="C394" s="223" t="s">
        <v>648</v>
      </c>
      <c r="D394" s="224" t="s">
        <v>649</v>
      </c>
      <c r="E394" s="225" t="s">
        <v>12</v>
      </c>
      <c r="F394" s="226">
        <v>21.05</v>
      </c>
      <c r="G394" s="227">
        <v>334.75499999999994</v>
      </c>
      <c r="H394" s="437">
        <v>313.82474999999999</v>
      </c>
      <c r="I394" s="434" t="e">
        <f>#REF!-B394</f>
        <v>#REF!</v>
      </c>
    </row>
    <row r="395" spans="1:9" ht="15">
      <c r="A395" s="222" t="s">
        <v>181</v>
      </c>
      <c r="B395" s="228" t="s">
        <v>650</v>
      </c>
      <c r="C395" s="223" t="s">
        <v>650</v>
      </c>
      <c r="D395" s="224" t="s">
        <v>651</v>
      </c>
      <c r="E395" s="225" t="s">
        <v>12</v>
      </c>
      <c r="F395" s="226">
        <v>21.05</v>
      </c>
      <c r="G395" s="227">
        <v>334.75499999999994</v>
      </c>
      <c r="H395" s="437">
        <v>313.82474999999999</v>
      </c>
      <c r="I395" s="434" t="e">
        <f>#REF!-B395</f>
        <v>#REF!</v>
      </c>
    </row>
    <row r="396" spans="1:9" ht="15">
      <c r="A396" s="222" t="s">
        <v>181</v>
      </c>
      <c r="B396" s="228" t="s">
        <v>652</v>
      </c>
      <c r="C396" s="223" t="s">
        <v>652</v>
      </c>
      <c r="D396" s="224" t="s">
        <v>653</v>
      </c>
      <c r="E396" s="225" t="s">
        <v>12</v>
      </c>
      <c r="F396" s="226">
        <v>27.2</v>
      </c>
      <c r="G396" s="227">
        <v>412.87524999999999</v>
      </c>
      <c r="H396" s="437">
        <v>387.05374999999998</v>
      </c>
      <c r="I396" s="434" t="e">
        <f>#REF!-B396</f>
        <v>#REF!</v>
      </c>
    </row>
    <row r="397" spans="1:9" ht="15">
      <c r="A397" s="222" t="s">
        <v>181</v>
      </c>
      <c r="B397" s="228" t="s">
        <v>654</v>
      </c>
      <c r="C397" s="223" t="s">
        <v>654</v>
      </c>
      <c r="D397" s="224" t="s">
        <v>655</v>
      </c>
      <c r="E397" s="225" t="s">
        <v>12</v>
      </c>
      <c r="F397" s="226">
        <v>27.2</v>
      </c>
      <c r="G397" s="227">
        <v>412.87524999999999</v>
      </c>
      <c r="H397" s="437">
        <v>387.05374999999998</v>
      </c>
      <c r="I397" s="434" t="e">
        <f>#REF!-B397</f>
        <v>#REF!</v>
      </c>
    </row>
    <row r="398" spans="1:9" ht="15">
      <c r="A398" s="222" t="s">
        <v>181</v>
      </c>
      <c r="B398" s="228" t="s">
        <v>656</v>
      </c>
      <c r="C398" s="223" t="s">
        <v>656</v>
      </c>
      <c r="D398" s="224" t="s">
        <v>657</v>
      </c>
      <c r="E398" s="225" t="s">
        <v>12</v>
      </c>
      <c r="F398" s="226">
        <v>27.2</v>
      </c>
      <c r="G398" s="227">
        <v>412.87524999999999</v>
      </c>
      <c r="H398" s="437">
        <v>387.05374999999998</v>
      </c>
      <c r="I398" s="434" t="e">
        <f>#REF!-B398</f>
        <v>#REF!</v>
      </c>
    </row>
    <row r="399" spans="1:9" ht="15">
      <c r="A399" s="222" t="s">
        <v>181</v>
      </c>
      <c r="B399" s="228" t="s">
        <v>658</v>
      </c>
      <c r="C399" s="223" t="s">
        <v>658</v>
      </c>
      <c r="D399" s="224" t="s">
        <v>659</v>
      </c>
      <c r="E399" s="225" t="s">
        <v>12</v>
      </c>
      <c r="F399" s="226">
        <v>27.2</v>
      </c>
      <c r="G399" s="227">
        <v>412.87524999999999</v>
      </c>
      <c r="H399" s="437">
        <v>387.05374999999998</v>
      </c>
      <c r="I399" s="434" t="e">
        <f>#REF!-B399</f>
        <v>#REF!</v>
      </c>
    </row>
    <row r="400" spans="1:9" ht="15">
      <c r="A400" s="222" t="s">
        <v>181</v>
      </c>
      <c r="B400" s="228" t="s">
        <v>660</v>
      </c>
      <c r="C400" s="223" t="s">
        <v>660</v>
      </c>
      <c r="D400" s="224" t="s">
        <v>661</v>
      </c>
      <c r="E400" s="225" t="s">
        <v>12</v>
      </c>
      <c r="F400" s="226">
        <v>27.2</v>
      </c>
      <c r="G400" s="227">
        <v>412.87524999999999</v>
      </c>
      <c r="H400" s="437">
        <v>387.05374999999998</v>
      </c>
      <c r="I400" s="434" t="e">
        <f>#REF!-B400</f>
        <v>#REF!</v>
      </c>
    </row>
    <row r="401" spans="1:9" ht="15">
      <c r="A401" s="222" t="s">
        <v>181</v>
      </c>
      <c r="B401" s="228" t="s">
        <v>662</v>
      </c>
      <c r="C401" s="223" t="s">
        <v>662</v>
      </c>
      <c r="D401" s="224" t="s">
        <v>663</v>
      </c>
      <c r="E401" s="225" t="s">
        <v>12</v>
      </c>
      <c r="F401" s="226">
        <v>14.7</v>
      </c>
      <c r="G401" s="227">
        <v>230.26499999999999</v>
      </c>
      <c r="H401" s="437">
        <v>215.87074999999999</v>
      </c>
      <c r="I401" s="434" t="e">
        <f>#REF!-B401</f>
        <v>#REF!</v>
      </c>
    </row>
    <row r="402" spans="1:9" ht="15">
      <c r="A402" s="222" t="s">
        <v>181</v>
      </c>
      <c r="B402" s="228" t="s">
        <v>664</v>
      </c>
      <c r="C402" s="223" t="s">
        <v>664</v>
      </c>
      <c r="D402" s="224" t="s">
        <v>665</v>
      </c>
      <c r="E402" s="225" t="s">
        <v>12</v>
      </c>
      <c r="F402" s="226">
        <v>14.7</v>
      </c>
      <c r="G402" s="227">
        <v>230.26499999999999</v>
      </c>
      <c r="H402" s="437">
        <v>215.87074999999999</v>
      </c>
      <c r="I402" s="434" t="e">
        <f>#REF!-B402</f>
        <v>#REF!</v>
      </c>
    </row>
    <row r="403" spans="1:9" ht="15">
      <c r="A403" s="222" t="s">
        <v>181</v>
      </c>
      <c r="B403" s="228" t="s">
        <v>666</v>
      </c>
      <c r="C403" s="223" t="s">
        <v>666</v>
      </c>
      <c r="D403" s="224" t="s">
        <v>667</v>
      </c>
      <c r="E403" s="225" t="s">
        <v>12</v>
      </c>
      <c r="F403" s="226">
        <v>14.7</v>
      </c>
      <c r="G403" s="227">
        <v>230.26499999999999</v>
      </c>
      <c r="H403" s="437">
        <v>215.87074999999999</v>
      </c>
      <c r="I403" s="434" t="e">
        <f>#REF!-B403</f>
        <v>#REF!</v>
      </c>
    </row>
    <row r="404" spans="1:9" ht="15">
      <c r="A404" s="222" t="s">
        <v>181</v>
      </c>
      <c r="B404" s="228" t="s">
        <v>668</v>
      </c>
      <c r="C404" s="223" t="s">
        <v>668</v>
      </c>
      <c r="D404" s="224" t="s">
        <v>669</v>
      </c>
      <c r="E404" s="225" t="s">
        <v>12</v>
      </c>
      <c r="F404" s="226">
        <v>14.7</v>
      </c>
      <c r="G404" s="227">
        <v>230.26499999999999</v>
      </c>
      <c r="H404" s="437">
        <v>215.87074999999999</v>
      </c>
      <c r="I404" s="434" t="e">
        <f>#REF!-B404</f>
        <v>#REF!</v>
      </c>
    </row>
    <row r="405" spans="1:9" ht="15">
      <c r="A405" s="222" t="s">
        <v>181</v>
      </c>
      <c r="B405" s="228" t="s">
        <v>670</v>
      </c>
      <c r="C405" s="223" t="s">
        <v>670</v>
      </c>
      <c r="D405" s="224" t="s">
        <v>671</v>
      </c>
      <c r="E405" s="225" t="s">
        <v>12</v>
      </c>
      <c r="F405" s="226">
        <v>14.7</v>
      </c>
      <c r="G405" s="227">
        <v>230.26499999999999</v>
      </c>
      <c r="H405" s="437">
        <v>215.87074999999999</v>
      </c>
      <c r="I405" s="434" t="e">
        <f>#REF!-B405</f>
        <v>#REF!</v>
      </c>
    </row>
    <row r="406" spans="1:9" ht="15">
      <c r="A406" s="222" t="s">
        <v>181</v>
      </c>
      <c r="B406" s="228" t="s">
        <v>672</v>
      </c>
      <c r="C406" s="223" t="s">
        <v>672</v>
      </c>
      <c r="D406" s="224" t="s">
        <v>673</v>
      </c>
      <c r="E406" s="225" t="s">
        <v>12</v>
      </c>
      <c r="F406" s="226">
        <v>14.7</v>
      </c>
      <c r="G406" s="227">
        <v>230.26499999999999</v>
      </c>
      <c r="H406" s="437">
        <v>215.87074999999999</v>
      </c>
      <c r="I406" s="434" t="e">
        <f>#REF!-B406</f>
        <v>#REF!</v>
      </c>
    </row>
    <row r="407" spans="1:9" ht="15">
      <c r="A407" s="222" t="s">
        <v>181</v>
      </c>
      <c r="B407" s="228" t="s">
        <v>674</v>
      </c>
      <c r="C407" s="223" t="s">
        <v>674</v>
      </c>
      <c r="D407" s="224" t="s">
        <v>675</v>
      </c>
      <c r="E407" s="225" t="s">
        <v>12</v>
      </c>
      <c r="F407" s="226">
        <v>14.7</v>
      </c>
      <c r="G407" s="227">
        <v>230.26499999999999</v>
      </c>
      <c r="H407" s="437">
        <v>215.87074999999999</v>
      </c>
      <c r="I407" s="434" t="e">
        <f>#REF!-B407</f>
        <v>#REF!</v>
      </c>
    </row>
    <row r="408" spans="1:9" ht="15">
      <c r="A408" s="222" t="s">
        <v>181</v>
      </c>
      <c r="B408" s="228" t="s">
        <v>676</v>
      </c>
      <c r="C408" s="223" t="s">
        <v>676</v>
      </c>
      <c r="D408" s="224" t="s">
        <v>677</v>
      </c>
      <c r="E408" s="225" t="s">
        <v>12</v>
      </c>
      <c r="F408" s="226">
        <v>14.7</v>
      </c>
      <c r="G408" s="227">
        <v>230.26499999999999</v>
      </c>
      <c r="H408" s="437">
        <v>215.87074999999999</v>
      </c>
      <c r="I408" s="434" t="e">
        <f>#REF!-B408</f>
        <v>#REF!</v>
      </c>
    </row>
    <row r="409" spans="1:9" ht="15">
      <c r="A409" s="222" t="s">
        <v>181</v>
      </c>
      <c r="B409" s="228" t="s">
        <v>678</v>
      </c>
      <c r="C409" s="223" t="s">
        <v>678</v>
      </c>
      <c r="D409" s="224" t="s">
        <v>679</v>
      </c>
      <c r="E409" s="225" t="s">
        <v>12</v>
      </c>
      <c r="F409" s="226">
        <v>17.649999999999999</v>
      </c>
      <c r="G409" s="227">
        <v>275.42574999999999</v>
      </c>
      <c r="H409" s="437">
        <v>258.20425</v>
      </c>
      <c r="I409" s="434" t="e">
        <f>#REF!-B409</f>
        <v>#REF!</v>
      </c>
    </row>
    <row r="410" spans="1:9" ht="15">
      <c r="A410" s="222" t="s">
        <v>181</v>
      </c>
      <c r="B410" s="228" t="s">
        <v>680</v>
      </c>
      <c r="C410" s="223" t="s">
        <v>680</v>
      </c>
      <c r="D410" s="224" t="s">
        <v>681</v>
      </c>
      <c r="E410" s="225" t="s">
        <v>12</v>
      </c>
      <c r="F410" s="226">
        <v>17.649999999999999</v>
      </c>
      <c r="G410" s="227">
        <v>275.42574999999999</v>
      </c>
      <c r="H410" s="437">
        <v>258.20425</v>
      </c>
      <c r="I410" s="434" t="e">
        <f>#REF!-B410</f>
        <v>#REF!</v>
      </c>
    </row>
    <row r="411" spans="1:9" ht="15">
      <c r="A411" s="222" t="s">
        <v>181</v>
      </c>
      <c r="B411" s="228" t="s">
        <v>682</v>
      </c>
      <c r="C411" s="223" t="s">
        <v>682</v>
      </c>
      <c r="D411" s="224" t="s">
        <v>683</v>
      </c>
      <c r="E411" s="225" t="s">
        <v>12</v>
      </c>
      <c r="F411" s="226">
        <v>17.649999999999999</v>
      </c>
      <c r="G411" s="227">
        <v>275.42574999999999</v>
      </c>
      <c r="H411" s="437">
        <v>258.20425</v>
      </c>
      <c r="I411" s="434" t="e">
        <f>#REF!-B411</f>
        <v>#REF!</v>
      </c>
    </row>
    <row r="412" spans="1:9" ht="15">
      <c r="A412" s="222" t="s">
        <v>181</v>
      </c>
      <c r="B412" s="228" t="s">
        <v>684</v>
      </c>
      <c r="C412" s="223" t="s">
        <v>684</v>
      </c>
      <c r="D412" s="224" t="s">
        <v>685</v>
      </c>
      <c r="E412" s="225" t="s">
        <v>12</v>
      </c>
      <c r="F412" s="226">
        <v>17.649999999999999</v>
      </c>
      <c r="G412" s="227">
        <v>275.42574999999999</v>
      </c>
      <c r="H412" s="437">
        <v>258.20425</v>
      </c>
      <c r="I412" s="434" t="e">
        <f>#REF!-B412</f>
        <v>#REF!</v>
      </c>
    </row>
    <row r="413" spans="1:9" ht="15">
      <c r="A413" s="222" t="s">
        <v>181</v>
      </c>
      <c r="B413" s="228" t="s">
        <v>686</v>
      </c>
      <c r="C413" s="223" t="s">
        <v>686</v>
      </c>
      <c r="D413" s="224" t="s">
        <v>687</v>
      </c>
      <c r="E413" s="225" t="s">
        <v>12</v>
      </c>
      <c r="F413" s="226">
        <v>17.649999999999999</v>
      </c>
      <c r="G413" s="227">
        <v>275.42574999999999</v>
      </c>
      <c r="H413" s="437">
        <v>258.20425</v>
      </c>
      <c r="I413" s="434" t="e">
        <f>#REF!-B413</f>
        <v>#REF!</v>
      </c>
    </row>
    <row r="414" spans="1:9" ht="15">
      <c r="A414" s="222" t="s">
        <v>181</v>
      </c>
      <c r="B414" s="228" t="s">
        <v>688</v>
      </c>
      <c r="C414" s="223" t="s">
        <v>688</v>
      </c>
      <c r="D414" s="224" t="s">
        <v>689</v>
      </c>
      <c r="E414" s="225" t="s">
        <v>12</v>
      </c>
      <c r="F414" s="226">
        <v>13.95</v>
      </c>
      <c r="G414" s="227">
        <v>218.22499999999999</v>
      </c>
      <c r="H414" s="437">
        <v>204.58324999999999</v>
      </c>
      <c r="I414" s="434" t="e">
        <f>#REF!-B414</f>
        <v>#REF!</v>
      </c>
    </row>
    <row r="415" spans="1:9" ht="15">
      <c r="A415" s="222" t="s">
        <v>181</v>
      </c>
      <c r="B415" s="228" t="s">
        <v>690</v>
      </c>
      <c r="C415" s="223" t="s">
        <v>690</v>
      </c>
      <c r="D415" s="224" t="s">
        <v>691</v>
      </c>
      <c r="E415" s="225" t="s">
        <v>12</v>
      </c>
      <c r="F415" s="226">
        <v>13.95</v>
      </c>
      <c r="G415" s="227">
        <v>218.22499999999999</v>
      </c>
      <c r="H415" s="437">
        <v>204.58324999999999</v>
      </c>
      <c r="I415" s="434" t="e">
        <f>#REF!-B415</f>
        <v>#REF!</v>
      </c>
    </row>
    <row r="416" spans="1:9" ht="15">
      <c r="A416" s="222" t="s">
        <v>181</v>
      </c>
      <c r="B416" s="228" t="s">
        <v>692</v>
      </c>
      <c r="C416" s="223" t="s">
        <v>692</v>
      </c>
      <c r="D416" s="224" t="s">
        <v>693</v>
      </c>
      <c r="E416" s="225" t="s">
        <v>12</v>
      </c>
      <c r="F416" s="226">
        <v>13.95</v>
      </c>
      <c r="G416" s="227">
        <v>218.22499999999999</v>
      </c>
      <c r="H416" s="437">
        <v>204.58324999999999</v>
      </c>
      <c r="I416" s="434" t="e">
        <f>#REF!-B416</f>
        <v>#REF!</v>
      </c>
    </row>
    <row r="417" spans="1:9" ht="15">
      <c r="A417" s="222" t="s">
        <v>181</v>
      </c>
      <c r="B417" s="228" t="s">
        <v>694</v>
      </c>
      <c r="C417" s="223" t="s">
        <v>694</v>
      </c>
      <c r="D417" s="224" t="s">
        <v>695</v>
      </c>
      <c r="E417" s="225" t="s">
        <v>12</v>
      </c>
      <c r="F417" s="226">
        <v>13.95</v>
      </c>
      <c r="G417" s="227">
        <v>218.22499999999999</v>
      </c>
      <c r="H417" s="437">
        <v>204.58324999999999</v>
      </c>
      <c r="I417" s="434" t="e">
        <f>#REF!-B417</f>
        <v>#REF!</v>
      </c>
    </row>
    <row r="418" spans="1:9" ht="15">
      <c r="A418" s="222" t="s">
        <v>181</v>
      </c>
      <c r="B418" s="228" t="s">
        <v>696</v>
      </c>
      <c r="C418" s="223" t="s">
        <v>696</v>
      </c>
      <c r="D418" s="224" t="s">
        <v>697</v>
      </c>
      <c r="E418" s="225" t="s">
        <v>12</v>
      </c>
      <c r="F418" s="226">
        <v>13.95</v>
      </c>
      <c r="G418" s="227">
        <v>218.22499999999999</v>
      </c>
      <c r="H418" s="437">
        <v>204.58324999999999</v>
      </c>
      <c r="I418" s="434" t="e">
        <f>#REF!-B418</f>
        <v>#REF!</v>
      </c>
    </row>
    <row r="419" spans="1:9" ht="15">
      <c r="A419" s="222" t="s">
        <v>181</v>
      </c>
      <c r="B419" s="228" t="s">
        <v>698</v>
      </c>
      <c r="C419" s="223" t="s">
        <v>698</v>
      </c>
      <c r="D419" s="224" t="s">
        <v>699</v>
      </c>
      <c r="E419" s="225" t="s">
        <v>12</v>
      </c>
      <c r="F419" s="226">
        <v>13.95</v>
      </c>
      <c r="G419" s="227">
        <v>218.22499999999999</v>
      </c>
      <c r="H419" s="437">
        <v>204.58324999999999</v>
      </c>
      <c r="I419" s="434" t="e">
        <f>#REF!-B419</f>
        <v>#REF!</v>
      </c>
    </row>
    <row r="420" spans="1:9" ht="15">
      <c r="A420" s="222" t="s">
        <v>181</v>
      </c>
      <c r="B420" s="228" t="s">
        <v>700</v>
      </c>
      <c r="C420" s="223" t="s">
        <v>700</v>
      </c>
      <c r="D420" s="224" t="s">
        <v>701</v>
      </c>
      <c r="E420" s="225" t="s">
        <v>12</v>
      </c>
      <c r="F420" s="226">
        <v>13.95</v>
      </c>
      <c r="G420" s="227">
        <v>218.22499999999999</v>
      </c>
      <c r="H420" s="437">
        <v>204.58324999999999</v>
      </c>
      <c r="I420" s="434" t="e">
        <f>#REF!-B420</f>
        <v>#REF!</v>
      </c>
    </row>
    <row r="421" spans="1:9" ht="15">
      <c r="A421" s="222" t="s">
        <v>181</v>
      </c>
      <c r="B421" s="228" t="s">
        <v>702</v>
      </c>
      <c r="C421" s="223" t="s">
        <v>702</v>
      </c>
      <c r="D421" s="224" t="s">
        <v>703</v>
      </c>
      <c r="E421" s="225" t="s">
        <v>12</v>
      </c>
      <c r="F421" s="226">
        <v>13.95</v>
      </c>
      <c r="G421" s="227">
        <v>218.22499999999999</v>
      </c>
      <c r="H421" s="437">
        <v>204.58324999999999</v>
      </c>
      <c r="I421" s="434" t="e">
        <f>#REF!-B421</f>
        <v>#REF!</v>
      </c>
    </row>
    <row r="422" spans="1:9" ht="15">
      <c r="A422" s="222" t="s">
        <v>181</v>
      </c>
      <c r="B422" s="228" t="s">
        <v>704</v>
      </c>
      <c r="C422" s="223" t="s">
        <v>704</v>
      </c>
      <c r="D422" s="224" t="s">
        <v>705</v>
      </c>
      <c r="E422" s="225" t="s">
        <v>12</v>
      </c>
      <c r="F422" s="226">
        <v>13.95</v>
      </c>
      <c r="G422" s="227">
        <v>218.22499999999999</v>
      </c>
      <c r="H422" s="437">
        <v>204.58324999999999</v>
      </c>
      <c r="I422" s="434" t="e">
        <f>#REF!-B422</f>
        <v>#REF!</v>
      </c>
    </row>
    <row r="423" spans="1:9" ht="15">
      <c r="A423" s="222" t="s">
        <v>181</v>
      </c>
      <c r="B423" s="228" t="s">
        <v>706</v>
      </c>
      <c r="C423" s="223" t="s">
        <v>706</v>
      </c>
      <c r="D423" s="224" t="s">
        <v>707</v>
      </c>
      <c r="E423" s="225" t="s">
        <v>12</v>
      </c>
      <c r="F423" s="226">
        <v>13.95</v>
      </c>
      <c r="G423" s="227">
        <v>218.22499999999999</v>
      </c>
      <c r="H423" s="437">
        <v>204.58324999999999</v>
      </c>
      <c r="I423" s="434" t="e">
        <f>#REF!-B423</f>
        <v>#REF!</v>
      </c>
    </row>
    <row r="424" spans="1:9" ht="15">
      <c r="A424" s="222" t="s">
        <v>181</v>
      </c>
      <c r="B424" s="228" t="s">
        <v>708</v>
      </c>
      <c r="C424" s="223" t="s">
        <v>708</v>
      </c>
      <c r="D424" s="224" t="s">
        <v>709</v>
      </c>
      <c r="E424" s="225" t="s">
        <v>12</v>
      </c>
      <c r="F424" s="226">
        <v>14.7</v>
      </c>
      <c r="G424" s="227">
        <v>230.26499999999999</v>
      </c>
      <c r="H424" s="437">
        <v>215.87074999999999</v>
      </c>
      <c r="I424" s="434" t="e">
        <f>#REF!-B424</f>
        <v>#REF!</v>
      </c>
    </row>
    <row r="425" spans="1:9" ht="15">
      <c r="A425" s="222" t="s">
        <v>181</v>
      </c>
      <c r="B425" s="228" t="s">
        <v>710</v>
      </c>
      <c r="C425" s="223" t="s">
        <v>710</v>
      </c>
      <c r="D425" s="224" t="s">
        <v>711</v>
      </c>
      <c r="E425" s="225" t="s">
        <v>12</v>
      </c>
      <c r="F425" s="226">
        <v>14.7</v>
      </c>
      <c r="G425" s="227">
        <v>230.26499999999999</v>
      </c>
      <c r="H425" s="437">
        <v>215.87074999999999</v>
      </c>
      <c r="I425" s="434" t="e">
        <f>#REF!-B425</f>
        <v>#REF!</v>
      </c>
    </row>
    <row r="426" spans="1:9" ht="15">
      <c r="A426" s="222" t="s">
        <v>181</v>
      </c>
      <c r="B426" s="228" t="s">
        <v>712</v>
      </c>
      <c r="C426" s="223" t="s">
        <v>712</v>
      </c>
      <c r="D426" s="224" t="s">
        <v>713</v>
      </c>
      <c r="E426" s="225" t="s">
        <v>12</v>
      </c>
      <c r="F426" s="226">
        <v>14.7</v>
      </c>
      <c r="G426" s="227">
        <v>230.26499999999999</v>
      </c>
      <c r="H426" s="437">
        <v>215.87074999999999</v>
      </c>
      <c r="I426" s="434" t="e">
        <f>#REF!-B426</f>
        <v>#REF!</v>
      </c>
    </row>
    <row r="427" spans="1:9" ht="15">
      <c r="A427" s="222" t="s">
        <v>181</v>
      </c>
      <c r="B427" s="228" t="s">
        <v>714</v>
      </c>
      <c r="C427" s="223" t="s">
        <v>714</v>
      </c>
      <c r="D427" s="224" t="s">
        <v>715</v>
      </c>
      <c r="E427" s="225" t="s">
        <v>12</v>
      </c>
      <c r="F427" s="226">
        <v>14.7</v>
      </c>
      <c r="G427" s="227">
        <v>230.26499999999999</v>
      </c>
      <c r="H427" s="437">
        <v>215.87074999999999</v>
      </c>
      <c r="I427" s="434" t="e">
        <f>#REF!-B427</f>
        <v>#REF!</v>
      </c>
    </row>
    <row r="428" spans="1:9" ht="15">
      <c r="A428" s="222" t="s">
        <v>181</v>
      </c>
      <c r="B428" s="228" t="s">
        <v>716</v>
      </c>
      <c r="C428" s="223" t="s">
        <v>716</v>
      </c>
      <c r="D428" s="224" t="s">
        <v>709</v>
      </c>
      <c r="E428" s="225" t="s">
        <v>12</v>
      </c>
      <c r="F428" s="226">
        <v>14.7</v>
      </c>
      <c r="G428" s="227">
        <v>230.26499999999999</v>
      </c>
      <c r="H428" s="437">
        <v>215.87074999999999</v>
      </c>
      <c r="I428" s="434" t="e">
        <f>#REF!-B428</f>
        <v>#REF!</v>
      </c>
    </row>
    <row r="429" spans="1:9" ht="15">
      <c r="A429" s="222" t="s">
        <v>181</v>
      </c>
      <c r="B429" s="228" t="s">
        <v>717</v>
      </c>
      <c r="C429" s="223" t="s">
        <v>717</v>
      </c>
      <c r="D429" s="224" t="s">
        <v>711</v>
      </c>
      <c r="E429" s="225" t="s">
        <v>12</v>
      </c>
      <c r="F429" s="226">
        <v>14.7</v>
      </c>
      <c r="G429" s="227">
        <v>230.26499999999999</v>
      </c>
      <c r="H429" s="437">
        <v>215.87074999999999</v>
      </c>
      <c r="I429" s="434" t="e">
        <f>#REF!-B429</f>
        <v>#REF!</v>
      </c>
    </row>
    <row r="430" spans="1:9" ht="15">
      <c r="A430" s="222" t="s">
        <v>181</v>
      </c>
      <c r="B430" s="228" t="s">
        <v>718</v>
      </c>
      <c r="C430" s="223" t="s">
        <v>718</v>
      </c>
      <c r="D430" s="224" t="s">
        <v>713</v>
      </c>
      <c r="E430" s="225" t="s">
        <v>12</v>
      </c>
      <c r="F430" s="226">
        <v>14.7</v>
      </c>
      <c r="G430" s="227">
        <v>230.26499999999999</v>
      </c>
      <c r="H430" s="437">
        <v>215.87074999999999</v>
      </c>
      <c r="I430" s="434" t="e">
        <f>#REF!-B430</f>
        <v>#REF!</v>
      </c>
    </row>
    <row r="431" spans="1:9" ht="15">
      <c r="A431" s="222" t="s">
        <v>181</v>
      </c>
      <c r="B431" s="228" t="s">
        <v>719</v>
      </c>
      <c r="C431" s="223" t="s">
        <v>719</v>
      </c>
      <c r="D431" s="224" t="s">
        <v>715</v>
      </c>
      <c r="E431" s="225" t="s">
        <v>12</v>
      </c>
      <c r="F431" s="226">
        <v>14.7</v>
      </c>
      <c r="G431" s="227">
        <v>230.26499999999999</v>
      </c>
      <c r="H431" s="437">
        <v>215.87074999999999</v>
      </c>
      <c r="I431" s="434" t="e">
        <f>#REF!-B431</f>
        <v>#REF!</v>
      </c>
    </row>
    <row r="432" spans="1:9" ht="15">
      <c r="A432" s="222" t="s">
        <v>181</v>
      </c>
      <c r="B432" s="228" t="s">
        <v>720</v>
      </c>
      <c r="C432" s="223" t="s">
        <v>720</v>
      </c>
      <c r="D432" s="224" t="s">
        <v>721</v>
      </c>
      <c r="E432" s="225" t="s">
        <v>12</v>
      </c>
      <c r="F432" s="226">
        <v>69.95</v>
      </c>
      <c r="G432" s="227">
        <v>1040.6967500000001</v>
      </c>
      <c r="H432" s="437">
        <v>975.62699999999995</v>
      </c>
      <c r="I432" s="434" t="e">
        <f>#REF!-B432</f>
        <v>#REF!</v>
      </c>
    </row>
    <row r="433" spans="1:9" ht="15">
      <c r="A433" s="222" t="s">
        <v>181</v>
      </c>
      <c r="B433" s="228" t="s">
        <v>722</v>
      </c>
      <c r="C433" s="223" t="s">
        <v>722</v>
      </c>
      <c r="D433" s="224" t="s">
        <v>723</v>
      </c>
      <c r="E433" s="225" t="s">
        <v>12</v>
      </c>
      <c r="F433" s="226">
        <v>69.95</v>
      </c>
      <c r="G433" s="227">
        <v>1040.6967500000001</v>
      </c>
      <c r="H433" s="437">
        <v>975.62699999999995</v>
      </c>
      <c r="I433" s="434" t="e">
        <f>#REF!-B433</f>
        <v>#REF!</v>
      </c>
    </row>
    <row r="434" spans="1:9" ht="15">
      <c r="A434" s="222" t="s">
        <v>181</v>
      </c>
      <c r="B434" s="228" t="s">
        <v>724</v>
      </c>
      <c r="C434" s="223" t="s">
        <v>724</v>
      </c>
      <c r="D434" s="224" t="s">
        <v>725</v>
      </c>
      <c r="E434" s="225" t="s">
        <v>12</v>
      </c>
      <c r="F434" s="226">
        <v>69.95</v>
      </c>
      <c r="G434" s="227">
        <v>1040.6967500000001</v>
      </c>
      <c r="H434" s="437">
        <v>975.62699999999995</v>
      </c>
      <c r="I434" s="434" t="e">
        <f>#REF!-B434</f>
        <v>#REF!</v>
      </c>
    </row>
    <row r="435" spans="1:9" ht="15">
      <c r="A435" s="222" t="s">
        <v>181</v>
      </c>
      <c r="B435" s="228" t="s">
        <v>726</v>
      </c>
      <c r="C435" s="223" t="s">
        <v>726</v>
      </c>
      <c r="D435" s="224" t="s">
        <v>727</v>
      </c>
      <c r="E435" s="225" t="s">
        <v>12</v>
      </c>
      <c r="F435" s="226">
        <v>69.95</v>
      </c>
      <c r="G435" s="227">
        <v>1040.6967500000001</v>
      </c>
      <c r="H435" s="437">
        <v>975.62699999999995</v>
      </c>
      <c r="I435" s="434" t="e">
        <f>#REF!-B435</f>
        <v>#REF!</v>
      </c>
    </row>
    <row r="436" spans="1:9" ht="15">
      <c r="A436" s="222" t="s">
        <v>181</v>
      </c>
      <c r="B436" s="228" t="s">
        <v>728</v>
      </c>
      <c r="C436" s="223" t="s">
        <v>728</v>
      </c>
      <c r="D436" s="224" t="s">
        <v>729</v>
      </c>
      <c r="E436" s="225" t="s">
        <v>12</v>
      </c>
      <c r="F436" s="226">
        <v>69.95</v>
      </c>
      <c r="G436" s="227">
        <v>1040.6967500000001</v>
      </c>
      <c r="H436" s="437">
        <v>975.62699999999995</v>
      </c>
      <c r="I436" s="434" t="e">
        <f>#REF!-B436</f>
        <v>#REF!</v>
      </c>
    </row>
    <row r="437" spans="1:9" ht="15">
      <c r="A437" s="222" t="s">
        <v>181</v>
      </c>
      <c r="B437" s="228" t="s">
        <v>730</v>
      </c>
      <c r="C437" s="223" t="s">
        <v>730</v>
      </c>
      <c r="D437" s="224" t="s">
        <v>731</v>
      </c>
      <c r="E437" s="225" t="s">
        <v>12</v>
      </c>
      <c r="F437" s="226">
        <v>40</v>
      </c>
      <c r="G437" s="227">
        <v>555.18375000000003</v>
      </c>
      <c r="H437" s="437">
        <v>520.47199999999998</v>
      </c>
      <c r="I437" s="434" t="e">
        <f>#REF!-B437</f>
        <v>#REF!</v>
      </c>
    </row>
    <row r="438" spans="1:9" ht="15">
      <c r="A438" s="222" t="s">
        <v>181</v>
      </c>
      <c r="B438" s="228" t="s">
        <v>732</v>
      </c>
      <c r="C438" s="223" t="s">
        <v>732</v>
      </c>
      <c r="D438" s="224" t="s">
        <v>733</v>
      </c>
      <c r="E438" s="225" t="s">
        <v>12</v>
      </c>
      <c r="F438" s="226">
        <v>40</v>
      </c>
      <c r="G438" s="227">
        <v>555.18375000000003</v>
      </c>
      <c r="H438" s="437">
        <v>520.47199999999998</v>
      </c>
      <c r="I438" s="434" t="e">
        <f>#REF!-B438</f>
        <v>#REF!</v>
      </c>
    </row>
    <row r="439" spans="1:9" ht="15">
      <c r="A439" s="222" t="s">
        <v>181</v>
      </c>
      <c r="B439" s="228" t="s">
        <v>734</v>
      </c>
      <c r="C439" s="223" t="s">
        <v>734</v>
      </c>
      <c r="D439" s="224" t="s">
        <v>735</v>
      </c>
      <c r="E439" s="225" t="s">
        <v>12</v>
      </c>
      <c r="F439" s="226">
        <v>40</v>
      </c>
      <c r="G439" s="227">
        <v>555.18375000000003</v>
      </c>
      <c r="H439" s="437">
        <v>520.47199999999998</v>
      </c>
      <c r="I439" s="434" t="e">
        <f>#REF!-B439</f>
        <v>#REF!</v>
      </c>
    </row>
    <row r="440" spans="1:9" ht="15">
      <c r="A440" s="222" t="s">
        <v>181</v>
      </c>
      <c r="B440" s="228" t="s">
        <v>736</v>
      </c>
      <c r="C440" s="223" t="s">
        <v>736</v>
      </c>
      <c r="D440" s="224" t="s">
        <v>737</v>
      </c>
      <c r="E440" s="225" t="s">
        <v>12</v>
      </c>
      <c r="F440" s="226">
        <v>40</v>
      </c>
      <c r="G440" s="227">
        <v>555.18375000000003</v>
      </c>
      <c r="H440" s="437">
        <v>520.47199999999998</v>
      </c>
      <c r="I440" s="434" t="e">
        <f>#REF!-B440</f>
        <v>#REF!</v>
      </c>
    </row>
    <row r="441" spans="1:9" ht="15">
      <c r="A441" s="222" t="s">
        <v>181</v>
      </c>
      <c r="B441" s="228" t="s">
        <v>738</v>
      </c>
      <c r="C441" s="223" t="s">
        <v>738</v>
      </c>
      <c r="D441" s="224" t="s">
        <v>739</v>
      </c>
      <c r="E441" s="225" t="s">
        <v>12</v>
      </c>
      <c r="F441" s="226">
        <v>40</v>
      </c>
      <c r="G441" s="227">
        <v>555.18375000000003</v>
      </c>
      <c r="H441" s="437">
        <v>520.47199999999998</v>
      </c>
      <c r="I441" s="434" t="e">
        <f>#REF!-B441</f>
        <v>#REF!</v>
      </c>
    </row>
    <row r="442" spans="1:9" ht="15">
      <c r="A442" s="222" t="s">
        <v>181</v>
      </c>
      <c r="B442" s="228" t="s">
        <v>740</v>
      </c>
      <c r="C442" s="223" t="s">
        <v>740</v>
      </c>
      <c r="D442" s="224" t="s">
        <v>741</v>
      </c>
      <c r="E442" s="225" t="s">
        <v>12</v>
      </c>
      <c r="F442" s="226">
        <v>13.95</v>
      </c>
      <c r="G442" s="227">
        <v>194.09125</v>
      </c>
      <c r="H442" s="437">
        <v>181.9545</v>
      </c>
      <c r="I442" s="434" t="e">
        <f>#REF!-B442</f>
        <v>#REF!</v>
      </c>
    </row>
    <row r="443" spans="1:9" ht="15">
      <c r="A443" s="222" t="s">
        <v>181</v>
      </c>
      <c r="B443" s="228" t="s">
        <v>742</v>
      </c>
      <c r="C443" s="223" t="s">
        <v>742</v>
      </c>
      <c r="D443" s="224" t="s">
        <v>743</v>
      </c>
      <c r="E443" s="225" t="s">
        <v>12</v>
      </c>
      <c r="F443" s="226">
        <v>13.95</v>
      </c>
      <c r="G443" s="227">
        <v>194.09125</v>
      </c>
      <c r="H443" s="437">
        <v>181.9545</v>
      </c>
      <c r="I443" s="434" t="e">
        <f>#REF!-B443</f>
        <v>#REF!</v>
      </c>
    </row>
    <row r="444" spans="1:9" ht="15">
      <c r="A444" s="222" t="s">
        <v>181</v>
      </c>
      <c r="B444" s="228" t="s">
        <v>744</v>
      </c>
      <c r="C444" s="223" t="s">
        <v>744</v>
      </c>
      <c r="D444" s="224" t="s">
        <v>745</v>
      </c>
      <c r="E444" s="225" t="s">
        <v>12</v>
      </c>
      <c r="F444" s="226">
        <v>13.95</v>
      </c>
      <c r="G444" s="227">
        <v>194.09125</v>
      </c>
      <c r="H444" s="437">
        <v>181.9545</v>
      </c>
      <c r="I444" s="434" t="e">
        <f>#REF!-B444</f>
        <v>#REF!</v>
      </c>
    </row>
    <row r="445" spans="1:9" ht="15">
      <c r="A445" s="222" t="s">
        <v>181</v>
      </c>
      <c r="B445" s="228" t="s">
        <v>746</v>
      </c>
      <c r="C445" s="223" t="s">
        <v>746</v>
      </c>
      <c r="D445" s="224" t="s">
        <v>747</v>
      </c>
      <c r="E445" s="225" t="s">
        <v>12</v>
      </c>
      <c r="F445" s="226">
        <v>13.95</v>
      </c>
      <c r="G445" s="227">
        <v>194.09125</v>
      </c>
      <c r="H445" s="437">
        <v>181.9545</v>
      </c>
      <c r="I445" s="434" t="e">
        <f>#REF!-B445</f>
        <v>#REF!</v>
      </c>
    </row>
    <row r="446" spans="1:9" ht="15">
      <c r="A446" s="222" t="s">
        <v>181</v>
      </c>
      <c r="B446" s="228" t="s">
        <v>748</v>
      </c>
      <c r="C446" s="223" t="s">
        <v>748</v>
      </c>
      <c r="D446" s="224" t="s">
        <v>749</v>
      </c>
      <c r="E446" s="225" t="s">
        <v>12</v>
      </c>
      <c r="F446" s="226">
        <v>13.95</v>
      </c>
      <c r="G446" s="227">
        <v>194.09125</v>
      </c>
      <c r="H446" s="437">
        <v>181.9545</v>
      </c>
      <c r="I446" s="434" t="e">
        <f>#REF!-B446</f>
        <v>#REF!</v>
      </c>
    </row>
    <row r="447" spans="1:9" ht="15">
      <c r="A447" s="222" t="s">
        <v>181</v>
      </c>
      <c r="B447" s="228" t="s">
        <v>750</v>
      </c>
      <c r="C447" s="223" t="s">
        <v>750</v>
      </c>
      <c r="D447" s="224" t="s">
        <v>751</v>
      </c>
      <c r="E447" s="225" t="s">
        <v>12</v>
      </c>
      <c r="F447" s="226">
        <v>13.95</v>
      </c>
      <c r="G447" s="227">
        <v>194.09125</v>
      </c>
      <c r="H447" s="437">
        <v>181.9545</v>
      </c>
      <c r="I447" s="434" t="e">
        <f>#REF!-B447</f>
        <v>#REF!</v>
      </c>
    </row>
    <row r="448" spans="1:9" ht="15">
      <c r="A448" s="222" t="s">
        <v>181</v>
      </c>
      <c r="B448" s="228" t="s">
        <v>752</v>
      </c>
      <c r="C448" s="223" t="s">
        <v>752</v>
      </c>
      <c r="D448" s="224" t="s">
        <v>753</v>
      </c>
      <c r="E448" s="225" t="s">
        <v>12</v>
      </c>
      <c r="F448" s="226">
        <v>13.95</v>
      </c>
      <c r="G448" s="227">
        <v>194.09125</v>
      </c>
      <c r="H448" s="437">
        <v>181.9545</v>
      </c>
      <c r="I448" s="434" t="e">
        <f>#REF!-B448</f>
        <v>#REF!</v>
      </c>
    </row>
    <row r="449" spans="1:9" ht="15">
      <c r="A449" s="222" t="s">
        <v>181</v>
      </c>
      <c r="B449" s="228" t="s">
        <v>754</v>
      </c>
      <c r="C449" s="223" t="s">
        <v>754</v>
      </c>
      <c r="D449" s="224" t="s">
        <v>755</v>
      </c>
      <c r="E449" s="225" t="s">
        <v>12</v>
      </c>
      <c r="F449" s="226">
        <v>13.95</v>
      </c>
      <c r="G449" s="227">
        <v>194.09125</v>
      </c>
      <c r="H449" s="437">
        <v>181.9545</v>
      </c>
      <c r="I449" s="434" t="e">
        <f>#REF!-B449</f>
        <v>#REF!</v>
      </c>
    </row>
    <row r="450" spans="1:9" ht="15">
      <c r="A450" s="222" t="s">
        <v>181</v>
      </c>
      <c r="B450" s="228" t="s">
        <v>756</v>
      </c>
      <c r="C450" s="223" t="s">
        <v>756</v>
      </c>
      <c r="D450" s="224" t="s">
        <v>757</v>
      </c>
      <c r="E450" s="225" t="s">
        <v>12</v>
      </c>
      <c r="F450" s="226">
        <v>15.45</v>
      </c>
      <c r="G450" s="227">
        <v>218.09599999999998</v>
      </c>
      <c r="H450" s="437">
        <v>204.45425</v>
      </c>
      <c r="I450" s="434" t="e">
        <f>#REF!-B450</f>
        <v>#REF!</v>
      </c>
    </row>
    <row r="451" spans="1:9" ht="15">
      <c r="A451" s="222" t="s">
        <v>181</v>
      </c>
      <c r="B451" s="228" t="s">
        <v>758</v>
      </c>
      <c r="C451" s="223" t="s">
        <v>758</v>
      </c>
      <c r="D451" s="224" t="s">
        <v>759</v>
      </c>
      <c r="E451" s="225" t="s">
        <v>12</v>
      </c>
      <c r="F451" s="226">
        <v>15.45</v>
      </c>
      <c r="G451" s="227">
        <v>218.09599999999998</v>
      </c>
      <c r="H451" s="437">
        <v>204.45425</v>
      </c>
      <c r="I451" s="434" t="e">
        <f>#REF!-B451</f>
        <v>#REF!</v>
      </c>
    </row>
    <row r="452" spans="1:9" ht="15">
      <c r="A452" s="222" t="s">
        <v>181</v>
      </c>
      <c r="B452" s="228" t="s">
        <v>760</v>
      </c>
      <c r="C452" s="223" t="s">
        <v>760</v>
      </c>
      <c r="D452" s="224" t="s">
        <v>761</v>
      </c>
      <c r="E452" s="225" t="s">
        <v>12</v>
      </c>
      <c r="F452" s="226">
        <v>15.45</v>
      </c>
      <c r="G452" s="227">
        <v>218.09599999999998</v>
      </c>
      <c r="H452" s="437">
        <v>204.45425</v>
      </c>
      <c r="I452" s="434" t="e">
        <f>#REF!-B452</f>
        <v>#REF!</v>
      </c>
    </row>
    <row r="453" spans="1:9" ht="15">
      <c r="A453" s="222" t="s">
        <v>181</v>
      </c>
      <c r="B453" s="228" t="s">
        <v>762</v>
      </c>
      <c r="C453" s="223" t="s">
        <v>762</v>
      </c>
      <c r="D453" s="224" t="s">
        <v>763</v>
      </c>
      <c r="E453" s="225" t="s">
        <v>12</v>
      </c>
      <c r="F453" s="226">
        <v>15.45</v>
      </c>
      <c r="G453" s="227">
        <v>218.09599999999998</v>
      </c>
      <c r="H453" s="437">
        <v>204.45425</v>
      </c>
      <c r="I453" s="434" t="e">
        <f>#REF!-B453</f>
        <v>#REF!</v>
      </c>
    </row>
    <row r="454" spans="1:9" ht="15">
      <c r="A454" s="222" t="s">
        <v>181</v>
      </c>
      <c r="B454" s="228" t="s">
        <v>764</v>
      </c>
      <c r="C454" s="223" t="s">
        <v>764</v>
      </c>
      <c r="D454" s="224" t="s">
        <v>765</v>
      </c>
      <c r="E454" s="225" t="s">
        <v>12</v>
      </c>
      <c r="F454" s="226">
        <v>16.25</v>
      </c>
      <c r="G454" s="227">
        <v>228.46975</v>
      </c>
      <c r="H454" s="437">
        <v>214.18299999999999</v>
      </c>
      <c r="I454" s="434" t="e">
        <f>#REF!-B454</f>
        <v>#REF!</v>
      </c>
    </row>
    <row r="455" spans="1:9" ht="15">
      <c r="A455" s="222" t="s">
        <v>181</v>
      </c>
      <c r="B455" s="228" t="s">
        <v>766</v>
      </c>
      <c r="C455" s="223" t="s">
        <v>766</v>
      </c>
      <c r="D455" s="224" t="s">
        <v>767</v>
      </c>
      <c r="E455" s="225" t="s">
        <v>12</v>
      </c>
      <c r="F455" s="226">
        <v>16.25</v>
      </c>
      <c r="G455" s="227">
        <v>228.46975</v>
      </c>
      <c r="H455" s="437">
        <v>214.18299999999999</v>
      </c>
      <c r="I455" s="434" t="e">
        <f>#REF!-B455</f>
        <v>#REF!</v>
      </c>
    </row>
    <row r="456" spans="1:9" ht="15">
      <c r="A456" s="222" t="s">
        <v>181</v>
      </c>
      <c r="B456" s="228" t="s">
        <v>768</v>
      </c>
      <c r="C456" s="223" t="s">
        <v>768</v>
      </c>
      <c r="D456" s="224" t="s">
        <v>769</v>
      </c>
      <c r="E456" s="225" t="s">
        <v>12</v>
      </c>
      <c r="F456" s="226">
        <v>16.25</v>
      </c>
      <c r="G456" s="227">
        <v>228.46975</v>
      </c>
      <c r="H456" s="437">
        <v>214.18299999999999</v>
      </c>
      <c r="I456" s="434" t="e">
        <f>#REF!-B456</f>
        <v>#REF!</v>
      </c>
    </row>
    <row r="457" spans="1:9" ht="15">
      <c r="A457" s="222" t="s">
        <v>181</v>
      </c>
      <c r="B457" s="228" t="s">
        <v>770</v>
      </c>
      <c r="C457" s="223" t="s">
        <v>770</v>
      </c>
      <c r="D457" s="224" t="s">
        <v>771</v>
      </c>
      <c r="E457" s="225" t="s">
        <v>12</v>
      </c>
      <c r="F457" s="226">
        <v>16.25</v>
      </c>
      <c r="G457" s="227">
        <v>228.46975</v>
      </c>
      <c r="H457" s="437">
        <v>214.18299999999999</v>
      </c>
      <c r="I457" s="434" t="e">
        <f>#REF!-B457</f>
        <v>#REF!</v>
      </c>
    </row>
    <row r="458" spans="1:9" ht="15">
      <c r="A458" s="222" t="s">
        <v>181</v>
      </c>
      <c r="B458" s="228" t="s">
        <v>772</v>
      </c>
      <c r="C458" s="223" t="s">
        <v>772</v>
      </c>
      <c r="D458" s="224" t="s">
        <v>773</v>
      </c>
      <c r="E458" s="225" t="s">
        <v>12</v>
      </c>
      <c r="F458" s="226">
        <v>19</v>
      </c>
      <c r="G458" s="227">
        <v>263.61149999999998</v>
      </c>
      <c r="H458" s="437">
        <v>247.13174999999998</v>
      </c>
      <c r="I458" s="434" t="e">
        <f>#REF!-B458</f>
        <v>#REF!</v>
      </c>
    </row>
    <row r="459" spans="1:9" ht="15">
      <c r="A459" s="222" t="s">
        <v>181</v>
      </c>
      <c r="B459" s="228" t="s">
        <v>774</v>
      </c>
      <c r="C459" s="223" t="s">
        <v>774</v>
      </c>
      <c r="D459" s="224" t="s">
        <v>775</v>
      </c>
      <c r="E459" s="225" t="s">
        <v>12</v>
      </c>
      <c r="F459" s="226">
        <v>19</v>
      </c>
      <c r="G459" s="227">
        <v>263.61149999999998</v>
      </c>
      <c r="H459" s="437">
        <v>247.13174999999998</v>
      </c>
      <c r="I459" s="434" t="e">
        <f>#REF!-B459</f>
        <v>#REF!</v>
      </c>
    </row>
    <row r="460" spans="1:9" ht="15">
      <c r="A460" s="222" t="s">
        <v>181</v>
      </c>
      <c r="B460" s="228" t="s">
        <v>776</v>
      </c>
      <c r="C460" s="223" t="s">
        <v>776</v>
      </c>
      <c r="D460" s="224" t="s">
        <v>777</v>
      </c>
      <c r="E460" s="225" t="s">
        <v>12</v>
      </c>
      <c r="F460" s="226">
        <v>19</v>
      </c>
      <c r="G460" s="227">
        <v>263.61149999999998</v>
      </c>
      <c r="H460" s="437">
        <v>247.13174999999998</v>
      </c>
      <c r="I460" s="434" t="e">
        <f>#REF!-B460</f>
        <v>#REF!</v>
      </c>
    </row>
    <row r="461" spans="1:9" ht="15">
      <c r="A461" s="222" t="s">
        <v>181</v>
      </c>
      <c r="B461" s="228" t="s">
        <v>778</v>
      </c>
      <c r="C461" s="223" t="s">
        <v>778</v>
      </c>
      <c r="D461" s="224" t="s">
        <v>779</v>
      </c>
      <c r="E461" s="225" t="s">
        <v>12</v>
      </c>
      <c r="F461" s="226">
        <v>19</v>
      </c>
      <c r="G461" s="227">
        <v>263.61149999999998</v>
      </c>
      <c r="H461" s="437">
        <v>247.13174999999998</v>
      </c>
      <c r="I461" s="434" t="e">
        <f>#REF!-B461</f>
        <v>#REF!</v>
      </c>
    </row>
    <row r="462" spans="1:9" ht="15">
      <c r="A462" s="222" t="s">
        <v>181</v>
      </c>
      <c r="B462" s="228" t="s">
        <v>780</v>
      </c>
      <c r="C462" s="223" t="s">
        <v>780</v>
      </c>
      <c r="D462" s="224" t="s">
        <v>781</v>
      </c>
      <c r="E462" s="225" t="s">
        <v>12</v>
      </c>
      <c r="F462" s="226">
        <v>14.05</v>
      </c>
      <c r="G462" s="227">
        <v>194.102</v>
      </c>
      <c r="H462" s="437">
        <v>181.96525</v>
      </c>
      <c r="I462" s="434" t="e">
        <f>#REF!-B462</f>
        <v>#REF!</v>
      </c>
    </row>
    <row r="463" spans="1:9" ht="15">
      <c r="A463" s="222" t="s">
        <v>181</v>
      </c>
      <c r="B463" s="228" t="s">
        <v>782</v>
      </c>
      <c r="C463" s="223" t="s">
        <v>782</v>
      </c>
      <c r="D463" s="224" t="s">
        <v>783</v>
      </c>
      <c r="E463" s="225" t="s">
        <v>12</v>
      </c>
      <c r="F463" s="226">
        <v>14.05</v>
      </c>
      <c r="G463" s="227">
        <v>194.102</v>
      </c>
      <c r="H463" s="437">
        <v>181.96525</v>
      </c>
      <c r="I463" s="434" t="e">
        <f>#REF!-B463</f>
        <v>#REF!</v>
      </c>
    </row>
    <row r="464" spans="1:9" ht="15">
      <c r="A464" s="222" t="s">
        <v>181</v>
      </c>
      <c r="B464" s="228" t="s">
        <v>784</v>
      </c>
      <c r="C464" s="223" t="s">
        <v>784</v>
      </c>
      <c r="D464" s="224" t="s">
        <v>785</v>
      </c>
      <c r="E464" s="225" t="s">
        <v>12</v>
      </c>
      <c r="F464" s="226">
        <v>14.05</v>
      </c>
      <c r="G464" s="227">
        <v>194.102</v>
      </c>
      <c r="H464" s="437">
        <v>181.96525</v>
      </c>
      <c r="I464" s="434" t="e">
        <f>#REF!-B464</f>
        <v>#REF!</v>
      </c>
    </row>
    <row r="465" spans="1:9" ht="15">
      <c r="A465" s="222" t="s">
        <v>181</v>
      </c>
      <c r="B465" s="228" t="s">
        <v>786</v>
      </c>
      <c r="C465" s="223" t="s">
        <v>786</v>
      </c>
      <c r="D465" s="224" t="s">
        <v>787</v>
      </c>
      <c r="E465" s="225" t="s">
        <v>12</v>
      </c>
      <c r="F465" s="226">
        <v>14.05</v>
      </c>
      <c r="G465" s="227">
        <v>194.102</v>
      </c>
      <c r="H465" s="437">
        <v>181.96525</v>
      </c>
      <c r="I465" s="434" t="e">
        <f>#REF!-B465</f>
        <v>#REF!</v>
      </c>
    </row>
    <row r="466" spans="1:9" ht="15">
      <c r="A466" s="222" t="s">
        <v>181</v>
      </c>
      <c r="B466" s="228" t="s">
        <v>788</v>
      </c>
      <c r="C466" s="223" t="s">
        <v>788</v>
      </c>
      <c r="D466" s="224" t="s">
        <v>789</v>
      </c>
      <c r="E466" s="225" t="s">
        <v>12</v>
      </c>
      <c r="F466" s="226">
        <v>16</v>
      </c>
      <c r="G466" s="227">
        <v>224.761</v>
      </c>
      <c r="H466" s="437">
        <v>210.71074999999999</v>
      </c>
      <c r="I466" s="434" t="e">
        <f>#REF!-B466</f>
        <v>#REF!</v>
      </c>
    </row>
    <row r="467" spans="1:9" ht="15">
      <c r="A467" s="222" t="s">
        <v>181</v>
      </c>
      <c r="B467" s="228" t="s">
        <v>790</v>
      </c>
      <c r="C467" s="223" t="s">
        <v>790</v>
      </c>
      <c r="D467" s="224" t="s">
        <v>791</v>
      </c>
      <c r="E467" s="225" t="s">
        <v>12</v>
      </c>
      <c r="F467" s="226">
        <v>16</v>
      </c>
      <c r="G467" s="227">
        <v>224.761</v>
      </c>
      <c r="H467" s="437">
        <v>210.71074999999999</v>
      </c>
      <c r="I467" s="434" t="e">
        <f>#REF!-B467</f>
        <v>#REF!</v>
      </c>
    </row>
    <row r="468" spans="1:9" ht="15">
      <c r="A468" s="222" t="s">
        <v>181</v>
      </c>
      <c r="B468" s="228" t="s">
        <v>792</v>
      </c>
      <c r="C468" s="223" t="s">
        <v>792</v>
      </c>
      <c r="D468" s="224" t="s">
        <v>793</v>
      </c>
      <c r="E468" s="225" t="s">
        <v>12</v>
      </c>
      <c r="F468" s="226">
        <v>16</v>
      </c>
      <c r="G468" s="227">
        <v>224.761</v>
      </c>
      <c r="H468" s="437">
        <v>210.71074999999999</v>
      </c>
      <c r="I468" s="434" t="e">
        <f>#REF!-B468</f>
        <v>#REF!</v>
      </c>
    </row>
    <row r="469" spans="1:9" ht="15">
      <c r="A469" s="222" t="s">
        <v>181</v>
      </c>
      <c r="B469" s="228" t="s">
        <v>794</v>
      </c>
      <c r="C469" s="223" t="s">
        <v>794</v>
      </c>
      <c r="D469" s="224" t="s">
        <v>795</v>
      </c>
      <c r="E469" s="225" t="s">
        <v>12</v>
      </c>
      <c r="F469" s="226">
        <v>16</v>
      </c>
      <c r="G469" s="227">
        <v>224.761</v>
      </c>
      <c r="H469" s="437">
        <v>210.71074999999999</v>
      </c>
      <c r="I469" s="434" t="e">
        <f>#REF!-B469</f>
        <v>#REF!</v>
      </c>
    </row>
    <row r="470" spans="1:9" ht="15">
      <c r="A470" s="222" t="s">
        <v>181</v>
      </c>
      <c r="B470" s="228" t="s">
        <v>796</v>
      </c>
      <c r="C470" s="223" t="s">
        <v>796</v>
      </c>
      <c r="D470" s="224" t="s">
        <v>797</v>
      </c>
      <c r="E470" s="225" t="s">
        <v>12</v>
      </c>
      <c r="F470" s="226">
        <v>33</v>
      </c>
      <c r="G470" s="227">
        <v>519.23574999999994</v>
      </c>
      <c r="H470" s="437">
        <v>486.77074999999996</v>
      </c>
      <c r="I470" s="434" t="e">
        <f>#REF!-B470</f>
        <v>#REF!</v>
      </c>
    </row>
    <row r="471" spans="1:9" ht="15">
      <c r="A471" s="222" t="s">
        <v>181</v>
      </c>
      <c r="B471" s="228" t="s">
        <v>798</v>
      </c>
      <c r="C471" s="223" t="s">
        <v>798</v>
      </c>
      <c r="D471" s="224" t="s">
        <v>799</v>
      </c>
      <c r="E471" s="225" t="s">
        <v>12</v>
      </c>
      <c r="F471" s="226">
        <v>33</v>
      </c>
      <c r="G471" s="227">
        <v>519.23574999999994</v>
      </c>
      <c r="H471" s="437">
        <v>486.77074999999996</v>
      </c>
      <c r="I471" s="434" t="e">
        <f>#REF!-B471</f>
        <v>#REF!</v>
      </c>
    </row>
    <row r="472" spans="1:9" ht="15">
      <c r="A472" s="222" t="s">
        <v>181</v>
      </c>
      <c r="B472" s="228" t="s">
        <v>800</v>
      </c>
      <c r="C472" s="223" t="s">
        <v>800</v>
      </c>
      <c r="D472" s="224" t="s">
        <v>801</v>
      </c>
      <c r="E472" s="225" t="s">
        <v>12</v>
      </c>
      <c r="F472" s="226">
        <v>33</v>
      </c>
      <c r="G472" s="227">
        <v>519.23574999999994</v>
      </c>
      <c r="H472" s="437">
        <v>486.77074999999996</v>
      </c>
      <c r="I472" s="434" t="e">
        <f>#REF!-B472</f>
        <v>#REF!</v>
      </c>
    </row>
    <row r="473" spans="1:9" ht="15">
      <c r="A473" s="222" t="s">
        <v>181</v>
      </c>
      <c r="B473" s="228" t="s">
        <v>802</v>
      </c>
      <c r="C473" s="223" t="s">
        <v>802</v>
      </c>
      <c r="D473" s="224" t="s">
        <v>803</v>
      </c>
      <c r="E473" s="225" t="s">
        <v>12</v>
      </c>
      <c r="F473" s="226">
        <v>33</v>
      </c>
      <c r="G473" s="227">
        <v>519.23574999999994</v>
      </c>
      <c r="H473" s="437">
        <v>486.77074999999996</v>
      </c>
      <c r="I473" s="434" t="e">
        <f>#REF!-B473</f>
        <v>#REF!</v>
      </c>
    </row>
    <row r="474" spans="1:9" ht="15">
      <c r="A474" s="222" t="s">
        <v>181</v>
      </c>
      <c r="B474" s="228" t="s">
        <v>804</v>
      </c>
      <c r="C474" s="223" t="s">
        <v>804</v>
      </c>
      <c r="D474" s="224" t="s">
        <v>805</v>
      </c>
      <c r="E474" s="225" t="s">
        <v>12</v>
      </c>
      <c r="F474" s="226">
        <v>38.5</v>
      </c>
      <c r="G474" s="227">
        <v>623.0915</v>
      </c>
      <c r="H474" s="437">
        <v>584.13350000000003</v>
      </c>
      <c r="I474" s="434" t="e">
        <f>#REF!-B474</f>
        <v>#REF!</v>
      </c>
    </row>
    <row r="475" spans="1:9" ht="15">
      <c r="A475" s="222" t="s">
        <v>181</v>
      </c>
      <c r="B475" s="228" t="s">
        <v>806</v>
      </c>
      <c r="C475" s="223" t="s">
        <v>806</v>
      </c>
      <c r="D475" s="224" t="s">
        <v>807</v>
      </c>
      <c r="E475" s="225" t="s">
        <v>12</v>
      </c>
      <c r="F475" s="226">
        <v>38.5</v>
      </c>
      <c r="G475" s="227">
        <v>623.0915</v>
      </c>
      <c r="H475" s="437">
        <v>584.13350000000003</v>
      </c>
      <c r="I475" s="434" t="e">
        <f>#REF!-B475</f>
        <v>#REF!</v>
      </c>
    </row>
    <row r="476" spans="1:9" ht="15">
      <c r="A476" s="222" t="s">
        <v>181</v>
      </c>
      <c r="B476" s="228" t="s">
        <v>808</v>
      </c>
      <c r="C476" s="223" t="s">
        <v>808</v>
      </c>
      <c r="D476" s="224" t="s">
        <v>809</v>
      </c>
      <c r="E476" s="225" t="s">
        <v>12</v>
      </c>
      <c r="F476" s="226">
        <v>38.5</v>
      </c>
      <c r="G476" s="227">
        <v>623.0915</v>
      </c>
      <c r="H476" s="437">
        <v>584.13350000000003</v>
      </c>
      <c r="I476" s="434" t="e">
        <f>#REF!-B476</f>
        <v>#REF!</v>
      </c>
    </row>
    <row r="477" spans="1:9" ht="15">
      <c r="A477" s="222" t="s">
        <v>181</v>
      </c>
      <c r="B477" s="228" t="s">
        <v>810</v>
      </c>
      <c r="C477" s="223" t="s">
        <v>810</v>
      </c>
      <c r="D477" s="224" t="s">
        <v>811</v>
      </c>
      <c r="E477" s="225" t="s">
        <v>12</v>
      </c>
      <c r="F477" s="226">
        <v>38.5</v>
      </c>
      <c r="G477" s="227">
        <v>623.0915</v>
      </c>
      <c r="H477" s="437">
        <v>584.13350000000003</v>
      </c>
      <c r="I477" s="434" t="e">
        <f>#REF!-B477</f>
        <v>#REF!</v>
      </c>
    </row>
    <row r="478" spans="1:9" ht="15">
      <c r="A478" s="222" t="s">
        <v>181</v>
      </c>
      <c r="B478" s="228" t="s">
        <v>812</v>
      </c>
      <c r="C478" s="223" t="s">
        <v>812</v>
      </c>
      <c r="D478" s="224" t="s">
        <v>813</v>
      </c>
      <c r="E478" s="225" t="s">
        <v>12</v>
      </c>
      <c r="F478" s="226">
        <v>17.649999999999999</v>
      </c>
      <c r="G478" s="227">
        <v>254.43099999999998</v>
      </c>
      <c r="H478" s="437">
        <v>238.52099999999999</v>
      </c>
      <c r="I478" s="434" t="e">
        <f>#REF!-B478</f>
        <v>#REF!</v>
      </c>
    </row>
    <row r="479" spans="1:9" ht="15">
      <c r="A479" s="222" t="s">
        <v>181</v>
      </c>
      <c r="B479" s="228" t="s">
        <v>814</v>
      </c>
      <c r="C479" s="223" t="s">
        <v>814</v>
      </c>
      <c r="D479" s="224" t="s">
        <v>815</v>
      </c>
      <c r="E479" s="225" t="s">
        <v>12</v>
      </c>
      <c r="F479" s="226">
        <v>17.649999999999999</v>
      </c>
      <c r="G479" s="227">
        <v>254.43099999999998</v>
      </c>
      <c r="H479" s="437">
        <v>238.52099999999999</v>
      </c>
      <c r="I479" s="434" t="e">
        <f>#REF!-B479</f>
        <v>#REF!</v>
      </c>
    </row>
    <row r="480" spans="1:9" ht="15">
      <c r="A480" s="222" t="s">
        <v>181</v>
      </c>
      <c r="B480" s="228" t="s">
        <v>816</v>
      </c>
      <c r="C480" s="223" t="s">
        <v>816</v>
      </c>
      <c r="D480" s="224" t="s">
        <v>817</v>
      </c>
      <c r="E480" s="225" t="s">
        <v>12</v>
      </c>
      <c r="F480" s="226">
        <v>17.649999999999999</v>
      </c>
      <c r="G480" s="227">
        <v>254.43099999999998</v>
      </c>
      <c r="H480" s="437">
        <v>238.52099999999999</v>
      </c>
      <c r="I480" s="434" t="e">
        <f>#REF!-B480</f>
        <v>#REF!</v>
      </c>
    </row>
    <row r="481" spans="1:9" ht="15">
      <c r="A481" s="222" t="s">
        <v>181</v>
      </c>
      <c r="B481" s="228" t="s">
        <v>818</v>
      </c>
      <c r="C481" s="223" t="s">
        <v>818</v>
      </c>
      <c r="D481" s="224" t="s">
        <v>819</v>
      </c>
      <c r="E481" s="225" t="s">
        <v>12</v>
      </c>
      <c r="F481" s="226">
        <v>17.649999999999999</v>
      </c>
      <c r="G481" s="227">
        <v>254.43099999999998</v>
      </c>
      <c r="H481" s="437">
        <v>238.52099999999999</v>
      </c>
      <c r="I481" s="434" t="e">
        <f>#REF!-B481</f>
        <v>#REF!</v>
      </c>
    </row>
    <row r="482" spans="1:9" ht="15">
      <c r="A482" s="222" t="s">
        <v>181</v>
      </c>
      <c r="B482" s="228" t="s">
        <v>820</v>
      </c>
      <c r="C482" s="223" t="s">
        <v>820</v>
      </c>
      <c r="D482" s="224" t="s">
        <v>821</v>
      </c>
      <c r="E482" s="225" t="s">
        <v>12</v>
      </c>
      <c r="F482" s="226">
        <v>13.95</v>
      </c>
      <c r="G482" s="227">
        <v>194.09125</v>
      </c>
      <c r="H482" s="437">
        <v>181.9545</v>
      </c>
      <c r="I482" s="434" t="e">
        <f>#REF!-B482</f>
        <v>#REF!</v>
      </c>
    </row>
    <row r="483" spans="1:9" ht="15">
      <c r="A483" s="222" t="s">
        <v>181</v>
      </c>
      <c r="B483" s="228" t="s">
        <v>822</v>
      </c>
      <c r="C483" s="223" t="s">
        <v>822</v>
      </c>
      <c r="D483" s="224" t="s">
        <v>823</v>
      </c>
      <c r="E483" s="225" t="s">
        <v>12</v>
      </c>
      <c r="F483" s="226">
        <v>13.95</v>
      </c>
      <c r="G483" s="227">
        <v>194.09125</v>
      </c>
      <c r="H483" s="437">
        <v>181.9545</v>
      </c>
      <c r="I483" s="434" t="e">
        <f>#REF!-B483</f>
        <v>#REF!</v>
      </c>
    </row>
    <row r="484" spans="1:9" ht="15">
      <c r="A484" s="222" t="s">
        <v>181</v>
      </c>
      <c r="B484" s="228" t="s">
        <v>824</v>
      </c>
      <c r="C484" s="223" t="s">
        <v>824</v>
      </c>
      <c r="D484" s="224" t="s">
        <v>825</v>
      </c>
      <c r="E484" s="225" t="s">
        <v>12</v>
      </c>
      <c r="F484" s="226">
        <v>13.95</v>
      </c>
      <c r="G484" s="227">
        <v>194.09125</v>
      </c>
      <c r="H484" s="437">
        <v>181.9545</v>
      </c>
      <c r="I484" s="434" t="e">
        <f>#REF!-B484</f>
        <v>#REF!</v>
      </c>
    </row>
    <row r="485" spans="1:9" ht="15">
      <c r="A485" s="222" t="s">
        <v>181</v>
      </c>
      <c r="B485" s="228" t="s">
        <v>826</v>
      </c>
      <c r="C485" s="223" t="s">
        <v>826</v>
      </c>
      <c r="D485" s="224" t="s">
        <v>827</v>
      </c>
      <c r="E485" s="225" t="s">
        <v>12</v>
      </c>
      <c r="F485" s="226">
        <v>13.95</v>
      </c>
      <c r="G485" s="227">
        <v>194.09125</v>
      </c>
      <c r="H485" s="437">
        <v>181.9545</v>
      </c>
      <c r="I485" s="434" t="e">
        <f>#REF!-B485</f>
        <v>#REF!</v>
      </c>
    </row>
    <row r="486" spans="1:9" ht="15">
      <c r="A486" s="222" t="s">
        <v>181</v>
      </c>
      <c r="B486" s="228" t="s">
        <v>828</v>
      </c>
      <c r="C486" s="223" t="s">
        <v>828</v>
      </c>
      <c r="D486" s="224" t="s">
        <v>829</v>
      </c>
      <c r="E486" s="225" t="s">
        <v>12</v>
      </c>
      <c r="F486" s="226">
        <v>14.7</v>
      </c>
      <c r="G486" s="227">
        <v>204.37899999999999</v>
      </c>
      <c r="H486" s="437">
        <v>191.59724999999997</v>
      </c>
      <c r="I486" s="434" t="e">
        <f>#REF!-B486</f>
        <v>#REF!</v>
      </c>
    </row>
    <row r="487" spans="1:9" ht="15">
      <c r="A487" s="222" t="s">
        <v>181</v>
      </c>
      <c r="B487" s="228" t="s">
        <v>830</v>
      </c>
      <c r="C487" s="223" t="s">
        <v>830</v>
      </c>
      <c r="D487" s="224" t="s">
        <v>831</v>
      </c>
      <c r="E487" s="225" t="s">
        <v>12</v>
      </c>
      <c r="F487" s="226">
        <v>14.7</v>
      </c>
      <c r="G487" s="227">
        <v>204.37899999999999</v>
      </c>
      <c r="H487" s="437">
        <v>191.59724999999997</v>
      </c>
      <c r="I487" s="434" t="e">
        <f>#REF!-B487</f>
        <v>#REF!</v>
      </c>
    </row>
    <row r="488" spans="1:9" ht="15">
      <c r="A488" s="222" t="s">
        <v>181</v>
      </c>
      <c r="B488" s="228" t="s">
        <v>832</v>
      </c>
      <c r="C488" s="223" t="s">
        <v>832</v>
      </c>
      <c r="D488" s="224" t="s">
        <v>833</v>
      </c>
      <c r="E488" s="225" t="s">
        <v>12</v>
      </c>
      <c r="F488" s="226">
        <v>14.7</v>
      </c>
      <c r="G488" s="227">
        <v>204.37899999999999</v>
      </c>
      <c r="H488" s="437">
        <v>191.59724999999997</v>
      </c>
      <c r="I488" s="434" t="e">
        <f>#REF!-B488</f>
        <v>#REF!</v>
      </c>
    </row>
    <row r="489" spans="1:9" ht="15">
      <c r="A489" s="222" t="s">
        <v>181</v>
      </c>
      <c r="B489" s="228" t="s">
        <v>834</v>
      </c>
      <c r="C489" s="223" t="s">
        <v>834</v>
      </c>
      <c r="D489" s="224" t="s">
        <v>835</v>
      </c>
      <c r="E489" s="225" t="s">
        <v>12</v>
      </c>
      <c r="F489" s="226">
        <v>14.7</v>
      </c>
      <c r="G489" s="227">
        <v>204.37899999999999</v>
      </c>
      <c r="H489" s="437">
        <v>191.59724999999997</v>
      </c>
      <c r="I489" s="434" t="e">
        <f>#REF!-B489</f>
        <v>#REF!</v>
      </c>
    </row>
    <row r="490" spans="1:9" ht="15">
      <c r="A490" s="222" t="s">
        <v>181</v>
      </c>
      <c r="B490" s="228" t="s">
        <v>836</v>
      </c>
      <c r="C490" s="223" t="s">
        <v>836</v>
      </c>
      <c r="D490" s="224" t="s">
        <v>837</v>
      </c>
      <c r="E490" s="225" t="s">
        <v>12</v>
      </c>
      <c r="F490" s="226">
        <v>14.45</v>
      </c>
      <c r="G490" s="227">
        <v>204.37899999999999</v>
      </c>
      <c r="H490" s="437">
        <v>191.59724999999997</v>
      </c>
      <c r="I490" s="434" t="e">
        <f>#REF!-B490</f>
        <v>#REF!</v>
      </c>
    </row>
    <row r="491" spans="1:9" ht="15">
      <c r="A491" s="222" t="s">
        <v>181</v>
      </c>
      <c r="B491" s="228" t="s">
        <v>838</v>
      </c>
      <c r="C491" s="223" t="s">
        <v>838</v>
      </c>
      <c r="D491" s="224" t="s">
        <v>839</v>
      </c>
      <c r="E491" s="225" t="s">
        <v>12</v>
      </c>
      <c r="F491" s="226">
        <v>14.45</v>
      </c>
      <c r="G491" s="227">
        <v>204.37899999999999</v>
      </c>
      <c r="H491" s="437">
        <v>191.59724999999997</v>
      </c>
      <c r="I491" s="434" t="e">
        <f>#REF!-B491</f>
        <v>#REF!</v>
      </c>
    </row>
    <row r="492" spans="1:9" ht="15">
      <c r="A492" s="222" t="s">
        <v>181</v>
      </c>
      <c r="B492" s="228" t="s">
        <v>840</v>
      </c>
      <c r="C492" s="223" t="s">
        <v>840</v>
      </c>
      <c r="D492" s="224" t="s">
        <v>841</v>
      </c>
      <c r="E492" s="225" t="s">
        <v>12</v>
      </c>
      <c r="F492" s="226">
        <v>14.45</v>
      </c>
      <c r="G492" s="227">
        <v>204.37899999999999</v>
      </c>
      <c r="H492" s="437">
        <v>191.59724999999997</v>
      </c>
      <c r="I492" s="434" t="e">
        <f>#REF!-B492</f>
        <v>#REF!</v>
      </c>
    </row>
    <row r="493" spans="1:9" ht="15">
      <c r="A493" s="222" t="s">
        <v>181</v>
      </c>
      <c r="B493" s="228" t="s">
        <v>842</v>
      </c>
      <c r="C493" s="223" t="s">
        <v>842</v>
      </c>
      <c r="D493" s="224" t="s">
        <v>843</v>
      </c>
      <c r="E493" s="225" t="s">
        <v>12</v>
      </c>
      <c r="F493" s="226">
        <v>14.45</v>
      </c>
      <c r="G493" s="227">
        <v>204.37899999999999</v>
      </c>
      <c r="H493" s="437">
        <v>191.59724999999997</v>
      </c>
      <c r="I493" s="434" t="e">
        <f>#REF!-B493</f>
        <v>#REF!</v>
      </c>
    </row>
    <row r="494" spans="1:9" ht="15">
      <c r="A494" s="222" t="s">
        <v>181</v>
      </c>
      <c r="B494" s="228" t="s">
        <v>844</v>
      </c>
      <c r="C494" s="223" t="s">
        <v>844</v>
      </c>
      <c r="D494" s="224" t="s">
        <v>845</v>
      </c>
      <c r="E494" s="225" t="s">
        <v>12</v>
      </c>
      <c r="F494" s="226">
        <v>18.149999999999999</v>
      </c>
      <c r="G494" s="227">
        <v>269.70675</v>
      </c>
      <c r="H494" s="437">
        <v>252.83999999999997</v>
      </c>
      <c r="I494" s="434" t="e">
        <f>#REF!-B494</f>
        <v>#REF!</v>
      </c>
    </row>
    <row r="495" spans="1:9" ht="15">
      <c r="A495" s="222" t="s">
        <v>181</v>
      </c>
      <c r="B495" s="228" t="s">
        <v>846</v>
      </c>
      <c r="C495" s="223" t="s">
        <v>846</v>
      </c>
      <c r="D495" s="224" t="s">
        <v>847</v>
      </c>
      <c r="E495" s="225" t="s">
        <v>12</v>
      </c>
      <c r="F495" s="226">
        <v>18.149999999999999</v>
      </c>
      <c r="G495" s="227">
        <v>269.70675</v>
      </c>
      <c r="H495" s="437">
        <v>252.83999999999997</v>
      </c>
      <c r="I495" s="434" t="e">
        <f>#REF!-B495</f>
        <v>#REF!</v>
      </c>
    </row>
    <row r="496" spans="1:9" ht="15">
      <c r="A496" s="222" t="s">
        <v>181</v>
      </c>
      <c r="B496" s="228" t="s">
        <v>848</v>
      </c>
      <c r="C496" s="223" t="s">
        <v>848</v>
      </c>
      <c r="D496" s="224" t="s">
        <v>849</v>
      </c>
      <c r="E496" s="225" t="s">
        <v>12</v>
      </c>
      <c r="F496" s="226">
        <v>18.149999999999999</v>
      </c>
      <c r="G496" s="227">
        <v>269.70675</v>
      </c>
      <c r="H496" s="437">
        <v>252.83999999999997</v>
      </c>
      <c r="I496" s="434" t="e">
        <f>#REF!-B496</f>
        <v>#REF!</v>
      </c>
    </row>
    <row r="497" spans="1:9" ht="15">
      <c r="A497" s="222" t="s">
        <v>181</v>
      </c>
      <c r="B497" s="228" t="s">
        <v>850</v>
      </c>
      <c r="C497" s="223" t="s">
        <v>850</v>
      </c>
      <c r="D497" s="224" t="s">
        <v>851</v>
      </c>
      <c r="E497" s="225" t="s">
        <v>12</v>
      </c>
      <c r="F497" s="226">
        <v>18.149999999999999</v>
      </c>
      <c r="G497" s="227">
        <v>269.70675</v>
      </c>
      <c r="H497" s="437">
        <v>252.83999999999997</v>
      </c>
      <c r="I497" s="434" t="e">
        <f>#REF!-B497</f>
        <v>#REF!</v>
      </c>
    </row>
    <row r="498" spans="1:9" ht="15">
      <c r="A498" s="222" t="s">
        <v>181</v>
      </c>
      <c r="B498" s="228" t="s">
        <v>852</v>
      </c>
      <c r="C498" s="223" t="s">
        <v>852</v>
      </c>
      <c r="D498" s="224" t="s">
        <v>853</v>
      </c>
      <c r="E498" s="225" t="s">
        <v>12</v>
      </c>
      <c r="F498" s="226">
        <v>25</v>
      </c>
      <c r="G498" s="227">
        <v>363.13499999999999</v>
      </c>
      <c r="H498" s="437">
        <v>340.43099999999998</v>
      </c>
      <c r="I498" s="434" t="e">
        <f>#REF!-B498</f>
        <v>#REF!</v>
      </c>
    </row>
    <row r="499" spans="1:9" ht="15">
      <c r="A499" s="222" t="s">
        <v>181</v>
      </c>
      <c r="B499" s="228" t="s">
        <v>854</v>
      </c>
      <c r="C499" s="223" t="s">
        <v>854</v>
      </c>
      <c r="D499" s="224" t="s">
        <v>855</v>
      </c>
      <c r="E499" s="225" t="s">
        <v>12</v>
      </c>
      <c r="F499" s="226">
        <v>25</v>
      </c>
      <c r="G499" s="227">
        <v>363.13499999999999</v>
      </c>
      <c r="H499" s="437">
        <v>340.43099999999998</v>
      </c>
      <c r="I499" s="434" t="e">
        <f>#REF!-B499</f>
        <v>#REF!</v>
      </c>
    </row>
    <row r="500" spans="1:9" ht="15">
      <c r="A500" s="222" t="s">
        <v>181</v>
      </c>
      <c r="B500" s="228" t="s">
        <v>856</v>
      </c>
      <c r="C500" s="223" t="s">
        <v>856</v>
      </c>
      <c r="D500" s="224" t="s">
        <v>857</v>
      </c>
      <c r="E500" s="225" t="s">
        <v>12</v>
      </c>
      <c r="F500" s="226">
        <v>25</v>
      </c>
      <c r="G500" s="227">
        <v>363.13499999999999</v>
      </c>
      <c r="H500" s="437">
        <v>340.43099999999998</v>
      </c>
      <c r="I500" s="434" t="e">
        <f>#REF!-B500</f>
        <v>#REF!</v>
      </c>
    </row>
    <row r="501" spans="1:9" ht="15">
      <c r="A501" s="222" t="s">
        <v>181</v>
      </c>
      <c r="B501" s="228" t="s">
        <v>858</v>
      </c>
      <c r="C501" s="223" t="s">
        <v>858</v>
      </c>
      <c r="D501" s="224" t="s">
        <v>859</v>
      </c>
      <c r="E501" s="225" t="s">
        <v>12</v>
      </c>
      <c r="F501" s="226">
        <v>25</v>
      </c>
      <c r="G501" s="227">
        <v>363.13499999999999</v>
      </c>
      <c r="H501" s="437">
        <v>340.43099999999998</v>
      </c>
      <c r="I501" s="434" t="e">
        <f>#REF!-B501</f>
        <v>#REF!</v>
      </c>
    </row>
    <row r="502" spans="1:9" ht="15">
      <c r="A502" s="222" t="s">
        <v>181</v>
      </c>
      <c r="B502" s="228" t="s">
        <v>860</v>
      </c>
      <c r="C502" s="223" t="s">
        <v>860</v>
      </c>
      <c r="D502" s="224" t="s">
        <v>861</v>
      </c>
      <c r="E502" s="225" t="s">
        <v>12</v>
      </c>
      <c r="F502" s="226">
        <v>16.25</v>
      </c>
      <c r="G502" s="227">
        <v>228.46975</v>
      </c>
      <c r="H502" s="437">
        <v>214.18299999999999</v>
      </c>
      <c r="I502" s="434" t="e">
        <f>#REF!-B502</f>
        <v>#REF!</v>
      </c>
    </row>
    <row r="503" spans="1:9" ht="15">
      <c r="A503" s="222" t="s">
        <v>181</v>
      </c>
      <c r="B503" s="228" t="s">
        <v>862</v>
      </c>
      <c r="C503" s="223" t="s">
        <v>862</v>
      </c>
      <c r="D503" s="224" t="s">
        <v>863</v>
      </c>
      <c r="E503" s="225" t="s">
        <v>12</v>
      </c>
      <c r="F503" s="226">
        <v>16.25</v>
      </c>
      <c r="G503" s="227">
        <v>228.46975</v>
      </c>
      <c r="H503" s="437">
        <v>214.18299999999999</v>
      </c>
      <c r="I503" s="434" t="e">
        <f>#REF!-B503</f>
        <v>#REF!</v>
      </c>
    </row>
    <row r="504" spans="1:9" ht="15">
      <c r="A504" s="222" t="s">
        <v>181</v>
      </c>
      <c r="B504" s="228" t="s">
        <v>864</v>
      </c>
      <c r="C504" s="223" t="s">
        <v>864</v>
      </c>
      <c r="D504" s="224" t="s">
        <v>865</v>
      </c>
      <c r="E504" s="225" t="s">
        <v>12</v>
      </c>
      <c r="F504" s="226">
        <v>16.25</v>
      </c>
      <c r="G504" s="227">
        <v>228.46975</v>
      </c>
      <c r="H504" s="437">
        <v>214.18299999999999</v>
      </c>
      <c r="I504" s="434" t="e">
        <f>#REF!-B504</f>
        <v>#REF!</v>
      </c>
    </row>
    <row r="505" spans="1:9" ht="15">
      <c r="A505" s="222" t="s">
        <v>181</v>
      </c>
      <c r="B505" s="228" t="s">
        <v>866</v>
      </c>
      <c r="C505" s="223" t="s">
        <v>866</v>
      </c>
      <c r="D505" s="224" t="s">
        <v>867</v>
      </c>
      <c r="E505" s="225" t="s">
        <v>12</v>
      </c>
      <c r="F505" s="226">
        <v>16.25</v>
      </c>
      <c r="G505" s="227">
        <v>228.46975</v>
      </c>
      <c r="H505" s="437">
        <v>214.18299999999999</v>
      </c>
      <c r="I505" s="434" t="e">
        <f>#REF!-B505</f>
        <v>#REF!</v>
      </c>
    </row>
    <row r="506" spans="1:9" ht="15">
      <c r="A506" s="222" t="s">
        <v>181</v>
      </c>
      <c r="B506" s="228" t="s">
        <v>868</v>
      </c>
      <c r="C506" s="223" t="s">
        <v>868</v>
      </c>
      <c r="D506" s="224" t="s">
        <v>869</v>
      </c>
      <c r="E506" s="225" t="s">
        <v>12</v>
      </c>
      <c r="F506" s="226">
        <v>19</v>
      </c>
      <c r="G506" s="227">
        <v>263.61149999999998</v>
      </c>
      <c r="H506" s="437">
        <v>247.13174999999998</v>
      </c>
      <c r="I506" s="434" t="e">
        <f>#REF!-B506</f>
        <v>#REF!</v>
      </c>
    </row>
    <row r="507" spans="1:9" ht="15">
      <c r="A507" s="222" t="s">
        <v>181</v>
      </c>
      <c r="B507" s="228" t="s">
        <v>870</v>
      </c>
      <c r="C507" s="223" t="s">
        <v>870</v>
      </c>
      <c r="D507" s="224" t="s">
        <v>871</v>
      </c>
      <c r="E507" s="225" t="s">
        <v>12</v>
      </c>
      <c r="F507" s="226">
        <v>19</v>
      </c>
      <c r="G507" s="227">
        <v>263.61149999999998</v>
      </c>
      <c r="H507" s="437">
        <v>247.13174999999998</v>
      </c>
      <c r="I507" s="434" t="e">
        <f>#REF!-B507</f>
        <v>#REF!</v>
      </c>
    </row>
    <row r="508" spans="1:9" ht="15">
      <c r="A508" s="222" t="s">
        <v>181</v>
      </c>
      <c r="B508" s="228" t="s">
        <v>872</v>
      </c>
      <c r="C508" s="223" t="s">
        <v>872</v>
      </c>
      <c r="D508" s="224" t="s">
        <v>873</v>
      </c>
      <c r="E508" s="225" t="s">
        <v>12</v>
      </c>
      <c r="F508" s="226">
        <v>19</v>
      </c>
      <c r="G508" s="227">
        <v>263.61149999999998</v>
      </c>
      <c r="H508" s="437">
        <v>247.13174999999998</v>
      </c>
      <c r="I508" s="434" t="e">
        <f>#REF!-B508</f>
        <v>#REF!</v>
      </c>
    </row>
    <row r="509" spans="1:9" ht="15">
      <c r="A509" s="222" t="s">
        <v>181</v>
      </c>
      <c r="B509" s="228" t="s">
        <v>874</v>
      </c>
      <c r="C509" s="223" t="s">
        <v>874</v>
      </c>
      <c r="D509" s="224" t="s">
        <v>875</v>
      </c>
      <c r="E509" s="225" t="s">
        <v>12</v>
      </c>
      <c r="F509" s="226">
        <v>19</v>
      </c>
      <c r="G509" s="227">
        <v>263.61149999999998</v>
      </c>
      <c r="H509" s="437">
        <v>247.13174999999998</v>
      </c>
      <c r="I509" s="434" t="e">
        <f>#REF!-B509</f>
        <v>#REF!</v>
      </c>
    </row>
    <row r="510" spans="1:9" ht="15">
      <c r="A510" s="222" t="s">
        <v>181</v>
      </c>
      <c r="B510" s="228" t="s">
        <v>876</v>
      </c>
      <c r="C510" s="223" t="s">
        <v>876</v>
      </c>
      <c r="D510" s="224" t="s">
        <v>877</v>
      </c>
      <c r="E510" s="225" t="s">
        <v>12</v>
      </c>
      <c r="F510" s="226">
        <v>14.05</v>
      </c>
      <c r="G510" s="227">
        <v>194.102</v>
      </c>
      <c r="H510" s="437">
        <v>181.96525</v>
      </c>
      <c r="I510" s="434" t="e">
        <f>#REF!-B510</f>
        <v>#REF!</v>
      </c>
    </row>
    <row r="511" spans="1:9" ht="15">
      <c r="A511" s="222" t="s">
        <v>181</v>
      </c>
      <c r="B511" s="228" t="s">
        <v>878</v>
      </c>
      <c r="C511" s="223" t="s">
        <v>878</v>
      </c>
      <c r="D511" s="224" t="s">
        <v>879</v>
      </c>
      <c r="E511" s="225" t="s">
        <v>12</v>
      </c>
      <c r="F511" s="226">
        <v>14.05</v>
      </c>
      <c r="G511" s="227">
        <v>194.102</v>
      </c>
      <c r="H511" s="437">
        <v>181.96525</v>
      </c>
      <c r="I511" s="434" t="e">
        <f>#REF!-B511</f>
        <v>#REF!</v>
      </c>
    </row>
    <row r="512" spans="1:9" ht="15">
      <c r="A512" s="222" t="s">
        <v>181</v>
      </c>
      <c r="B512" s="228" t="s">
        <v>880</v>
      </c>
      <c r="C512" s="223" t="s">
        <v>880</v>
      </c>
      <c r="D512" s="224" t="s">
        <v>881</v>
      </c>
      <c r="E512" s="225" t="s">
        <v>12</v>
      </c>
      <c r="F512" s="226">
        <v>14.05</v>
      </c>
      <c r="G512" s="227">
        <v>194.102</v>
      </c>
      <c r="H512" s="437">
        <v>181.96525</v>
      </c>
      <c r="I512" s="434" t="e">
        <f>#REF!-B512</f>
        <v>#REF!</v>
      </c>
    </row>
    <row r="513" spans="1:9" ht="15">
      <c r="A513" s="222" t="s">
        <v>181</v>
      </c>
      <c r="B513" s="228" t="s">
        <v>882</v>
      </c>
      <c r="C513" s="223" t="s">
        <v>882</v>
      </c>
      <c r="D513" s="224" t="s">
        <v>883</v>
      </c>
      <c r="E513" s="225" t="s">
        <v>12</v>
      </c>
      <c r="F513" s="226">
        <v>14.05</v>
      </c>
      <c r="G513" s="227">
        <v>194.102</v>
      </c>
      <c r="H513" s="437">
        <v>181.96525</v>
      </c>
      <c r="I513" s="434" t="e">
        <f>#REF!-B513</f>
        <v>#REF!</v>
      </c>
    </row>
    <row r="514" spans="1:9" ht="15">
      <c r="A514" s="222" t="s">
        <v>181</v>
      </c>
      <c r="B514" s="228" t="s">
        <v>884</v>
      </c>
      <c r="C514" s="223" t="s">
        <v>884</v>
      </c>
      <c r="D514" s="224" t="s">
        <v>885</v>
      </c>
      <c r="E514" s="225" t="s">
        <v>12</v>
      </c>
      <c r="F514" s="226">
        <v>16</v>
      </c>
      <c r="G514" s="227">
        <v>224.761</v>
      </c>
      <c r="H514" s="437">
        <v>210.71074999999999</v>
      </c>
      <c r="I514" s="434" t="e">
        <f>#REF!-B514</f>
        <v>#REF!</v>
      </c>
    </row>
    <row r="515" spans="1:9" ht="15">
      <c r="A515" s="222" t="s">
        <v>181</v>
      </c>
      <c r="B515" s="228" t="s">
        <v>886</v>
      </c>
      <c r="C515" s="223" t="s">
        <v>886</v>
      </c>
      <c r="D515" s="224" t="s">
        <v>887</v>
      </c>
      <c r="E515" s="225" t="s">
        <v>12</v>
      </c>
      <c r="F515" s="226">
        <v>16</v>
      </c>
      <c r="G515" s="227">
        <v>224.761</v>
      </c>
      <c r="H515" s="437">
        <v>210.71074999999999</v>
      </c>
      <c r="I515" s="434" t="e">
        <f>#REF!-B515</f>
        <v>#REF!</v>
      </c>
    </row>
    <row r="516" spans="1:9" ht="15">
      <c r="A516" s="222" t="s">
        <v>181</v>
      </c>
      <c r="B516" s="228" t="s">
        <v>888</v>
      </c>
      <c r="C516" s="223" t="s">
        <v>888</v>
      </c>
      <c r="D516" s="224" t="s">
        <v>889</v>
      </c>
      <c r="E516" s="225" t="s">
        <v>12</v>
      </c>
      <c r="F516" s="226">
        <v>16</v>
      </c>
      <c r="G516" s="227">
        <v>224.761</v>
      </c>
      <c r="H516" s="437">
        <v>210.71074999999999</v>
      </c>
      <c r="I516" s="434" t="e">
        <f>#REF!-B516</f>
        <v>#REF!</v>
      </c>
    </row>
    <row r="517" spans="1:9" ht="15">
      <c r="A517" s="222" t="s">
        <v>181</v>
      </c>
      <c r="B517" s="228" t="s">
        <v>890</v>
      </c>
      <c r="C517" s="223" t="s">
        <v>890</v>
      </c>
      <c r="D517" s="224" t="s">
        <v>891</v>
      </c>
      <c r="E517" s="225" t="s">
        <v>12</v>
      </c>
      <c r="F517" s="226">
        <v>16</v>
      </c>
      <c r="G517" s="227">
        <v>224.761</v>
      </c>
      <c r="H517" s="437">
        <v>210.71074999999999</v>
      </c>
      <c r="I517" s="434" t="e">
        <f>#REF!-B517</f>
        <v>#REF!</v>
      </c>
    </row>
    <row r="518" spans="1:9" ht="15">
      <c r="A518" s="222" t="s">
        <v>181</v>
      </c>
      <c r="B518" s="228" t="s">
        <v>892</v>
      </c>
      <c r="C518" s="223" t="s">
        <v>892</v>
      </c>
      <c r="D518" s="224" t="s">
        <v>893</v>
      </c>
      <c r="E518" s="225" t="s">
        <v>12</v>
      </c>
      <c r="F518" s="226">
        <v>33</v>
      </c>
      <c r="G518" s="227">
        <v>519.23574999999994</v>
      </c>
      <c r="H518" s="437">
        <v>486.77074999999996</v>
      </c>
      <c r="I518" s="434" t="e">
        <f>#REF!-B518</f>
        <v>#REF!</v>
      </c>
    </row>
    <row r="519" spans="1:9" ht="15">
      <c r="A519" s="222" t="s">
        <v>181</v>
      </c>
      <c r="B519" s="228" t="s">
        <v>894</v>
      </c>
      <c r="C519" s="223" t="s">
        <v>894</v>
      </c>
      <c r="D519" s="224" t="s">
        <v>895</v>
      </c>
      <c r="E519" s="225" t="s">
        <v>12</v>
      </c>
      <c r="F519" s="226">
        <v>33</v>
      </c>
      <c r="G519" s="227">
        <v>519.23574999999994</v>
      </c>
      <c r="H519" s="437">
        <v>486.77074999999996</v>
      </c>
      <c r="I519" s="434" t="e">
        <f>#REF!-B519</f>
        <v>#REF!</v>
      </c>
    </row>
    <row r="520" spans="1:9" ht="15">
      <c r="A520" s="222" t="s">
        <v>181</v>
      </c>
      <c r="B520" s="228" t="s">
        <v>896</v>
      </c>
      <c r="C520" s="223" t="s">
        <v>896</v>
      </c>
      <c r="D520" s="224" t="s">
        <v>897</v>
      </c>
      <c r="E520" s="225" t="s">
        <v>12</v>
      </c>
      <c r="F520" s="226">
        <v>33</v>
      </c>
      <c r="G520" s="227">
        <v>519.23574999999994</v>
      </c>
      <c r="H520" s="437">
        <v>486.77074999999996</v>
      </c>
      <c r="I520" s="434" t="e">
        <f>#REF!-B520</f>
        <v>#REF!</v>
      </c>
    </row>
    <row r="521" spans="1:9" ht="15">
      <c r="A521" s="222" t="s">
        <v>181</v>
      </c>
      <c r="B521" s="228" t="s">
        <v>898</v>
      </c>
      <c r="C521" s="223" t="s">
        <v>898</v>
      </c>
      <c r="D521" s="224" t="s">
        <v>899</v>
      </c>
      <c r="E521" s="225" t="s">
        <v>12</v>
      </c>
      <c r="F521" s="226">
        <v>33</v>
      </c>
      <c r="G521" s="227">
        <v>519.23574999999994</v>
      </c>
      <c r="H521" s="437">
        <v>486.77074999999996</v>
      </c>
      <c r="I521" s="434" t="e">
        <f>#REF!-B521</f>
        <v>#REF!</v>
      </c>
    </row>
    <row r="522" spans="1:9" ht="15">
      <c r="A522" s="222" t="s">
        <v>181</v>
      </c>
      <c r="B522" s="228" t="s">
        <v>900</v>
      </c>
      <c r="C522" s="223" t="s">
        <v>900</v>
      </c>
      <c r="D522" s="224" t="s">
        <v>901</v>
      </c>
      <c r="E522" s="225" t="s">
        <v>12</v>
      </c>
      <c r="F522" s="226">
        <v>38.5</v>
      </c>
      <c r="G522" s="227">
        <v>623.0915</v>
      </c>
      <c r="H522" s="437">
        <v>584.13350000000003</v>
      </c>
      <c r="I522" s="434" t="e">
        <f>#REF!-B522</f>
        <v>#REF!</v>
      </c>
    </row>
    <row r="523" spans="1:9" ht="15">
      <c r="A523" s="222" t="s">
        <v>181</v>
      </c>
      <c r="B523" s="228" t="s">
        <v>902</v>
      </c>
      <c r="C523" s="223" t="s">
        <v>902</v>
      </c>
      <c r="D523" s="224" t="s">
        <v>903</v>
      </c>
      <c r="E523" s="225" t="s">
        <v>12</v>
      </c>
      <c r="F523" s="226">
        <v>38.5</v>
      </c>
      <c r="G523" s="227">
        <v>623.0915</v>
      </c>
      <c r="H523" s="437">
        <v>584.13350000000003</v>
      </c>
      <c r="I523" s="434" t="e">
        <f>#REF!-B523</f>
        <v>#REF!</v>
      </c>
    </row>
    <row r="524" spans="1:9" ht="15">
      <c r="A524" s="222" t="s">
        <v>181</v>
      </c>
      <c r="B524" s="228" t="s">
        <v>904</v>
      </c>
      <c r="C524" s="223" t="s">
        <v>904</v>
      </c>
      <c r="D524" s="224" t="s">
        <v>905</v>
      </c>
      <c r="E524" s="225" t="s">
        <v>12</v>
      </c>
      <c r="F524" s="226">
        <v>38.5</v>
      </c>
      <c r="G524" s="227">
        <v>623.0915</v>
      </c>
      <c r="H524" s="437">
        <v>584.13350000000003</v>
      </c>
      <c r="I524" s="434" t="e">
        <f>#REF!-B524</f>
        <v>#REF!</v>
      </c>
    </row>
    <row r="525" spans="1:9" ht="15">
      <c r="A525" s="222" t="s">
        <v>181</v>
      </c>
      <c r="B525" s="228" t="s">
        <v>906</v>
      </c>
      <c r="C525" s="223" t="s">
        <v>906</v>
      </c>
      <c r="D525" s="224" t="s">
        <v>907</v>
      </c>
      <c r="E525" s="225" t="s">
        <v>12</v>
      </c>
      <c r="F525" s="226">
        <v>38.5</v>
      </c>
      <c r="G525" s="227">
        <v>623.0915</v>
      </c>
      <c r="H525" s="437">
        <v>584.13350000000003</v>
      </c>
      <c r="I525" s="434" t="e">
        <f>#REF!-B525</f>
        <v>#REF!</v>
      </c>
    </row>
    <row r="526" spans="1:9" ht="15">
      <c r="A526" s="222" t="s">
        <v>181</v>
      </c>
      <c r="B526" s="228" t="s">
        <v>908</v>
      </c>
      <c r="C526" s="223" t="s">
        <v>908</v>
      </c>
      <c r="D526" s="224" t="s">
        <v>909</v>
      </c>
      <c r="E526" s="225" t="s">
        <v>12</v>
      </c>
      <c r="F526" s="226">
        <v>13.95</v>
      </c>
      <c r="G526" s="227">
        <v>194.09125</v>
      </c>
      <c r="H526" s="437">
        <v>181.9545</v>
      </c>
      <c r="I526" s="434" t="e">
        <f>#REF!-B526</f>
        <v>#REF!</v>
      </c>
    </row>
    <row r="527" spans="1:9" ht="15">
      <c r="A527" s="222" t="s">
        <v>181</v>
      </c>
      <c r="B527" s="228" t="s">
        <v>910</v>
      </c>
      <c r="C527" s="223" t="s">
        <v>910</v>
      </c>
      <c r="D527" s="224" t="s">
        <v>911</v>
      </c>
      <c r="E527" s="225" t="s">
        <v>12</v>
      </c>
      <c r="F527" s="226">
        <v>13.95</v>
      </c>
      <c r="G527" s="227">
        <v>194.09125</v>
      </c>
      <c r="H527" s="437">
        <v>181.9545</v>
      </c>
      <c r="I527" s="434" t="e">
        <f>#REF!-B527</f>
        <v>#REF!</v>
      </c>
    </row>
    <row r="528" spans="1:9" ht="15">
      <c r="A528" s="222" t="s">
        <v>181</v>
      </c>
      <c r="B528" s="228" t="s">
        <v>912</v>
      </c>
      <c r="C528" s="223" t="s">
        <v>912</v>
      </c>
      <c r="D528" s="224" t="s">
        <v>913</v>
      </c>
      <c r="E528" s="225" t="s">
        <v>12</v>
      </c>
      <c r="F528" s="226">
        <v>13.95</v>
      </c>
      <c r="G528" s="227">
        <v>194.09125</v>
      </c>
      <c r="H528" s="437">
        <v>181.9545</v>
      </c>
      <c r="I528" s="434" t="e">
        <f>#REF!-B528</f>
        <v>#REF!</v>
      </c>
    </row>
    <row r="529" spans="1:9" ht="15">
      <c r="A529" s="222" t="s">
        <v>181</v>
      </c>
      <c r="B529" s="228" t="s">
        <v>914</v>
      </c>
      <c r="C529" s="223" t="s">
        <v>914</v>
      </c>
      <c r="D529" s="224" t="s">
        <v>915</v>
      </c>
      <c r="E529" s="225" t="s">
        <v>12</v>
      </c>
      <c r="F529" s="226">
        <v>13.95</v>
      </c>
      <c r="G529" s="227">
        <v>194.09125</v>
      </c>
      <c r="H529" s="437">
        <v>181.9545</v>
      </c>
      <c r="I529" s="434" t="e">
        <f>#REF!-B529</f>
        <v>#REF!</v>
      </c>
    </row>
    <row r="530" spans="1:9" ht="15">
      <c r="A530" s="222" t="s">
        <v>181</v>
      </c>
      <c r="B530" s="228" t="s">
        <v>916</v>
      </c>
      <c r="C530" s="223" t="s">
        <v>916</v>
      </c>
      <c r="D530" s="224" t="s">
        <v>917</v>
      </c>
      <c r="E530" s="225" t="s">
        <v>12</v>
      </c>
      <c r="F530" s="226">
        <v>14.7</v>
      </c>
      <c r="G530" s="227">
        <v>204.37899999999999</v>
      </c>
      <c r="H530" s="437">
        <v>191.59724999999997</v>
      </c>
      <c r="I530" s="434" t="e">
        <f>#REF!-B530</f>
        <v>#REF!</v>
      </c>
    </row>
    <row r="531" spans="1:9" ht="15">
      <c r="A531" s="222" t="s">
        <v>181</v>
      </c>
      <c r="B531" s="228" t="s">
        <v>918</v>
      </c>
      <c r="C531" s="223" t="s">
        <v>918</v>
      </c>
      <c r="D531" s="224" t="s">
        <v>919</v>
      </c>
      <c r="E531" s="225" t="s">
        <v>12</v>
      </c>
      <c r="F531" s="226">
        <v>14.7</v>
      </c>
      <c r="G531" s="227">
        <v>204.37899999999999</v>
      </c>
      <c r="H531" s="437">
        <v>191.59724999999997</v>
      </c>
      <c r="I531" s="434" t="e">
        <f>#REF!-B531</f>
        <v>#REF!</v>
      </c>
    </row>
    <row r="532" spans="1:9" ht="15">
      <c r="A532" s="222" t="s">
        <v>181</v>
      </c>
      <c r="B532" s="228" t="s">
        <v>920</v>
      </c>
      <c r="C532" s="223" t="s">
        <v>920</v>
      </c>
      <c r="D532" s="224" t="s">
        <v>921</v>
      </c>
      <c r="E532" s="225" t="s">
        <v>12</v>
      </c>
      <c r="F532" s="226">
        <v>14.7</v>
      </c>
      <c r="G532" s="227">
        <v>204.37899999999999</v>
      </c>
      <c r="H532" s="437">
        <v>191.59724999999997</v>
      </c>
      <c r="I532" s="434" t="e">
        <f>#REF!-B532</f>
        <v>#REF!</v>
      </c>
    </row>
    <row r="533" spans="1:9" ht="15">
      <c r="A533" s="222" t="s">
        <v>181</v>
      </c>
      <c r="B533" s="228" t="s">
        <v>922</v>
      </c>
      <c r="C533" s="223" t="s">
        <v>922</v>
      </c>
      <c r="D533" s="224" t="s">
        <v>923</v>
      </c>
      <c r="E533" s="225" t="s">
        <v>12</v>
      </c>
      <c r="F533" s="226">
        <v>14.7</v>
      </c>
      <c r="G533" s="227">
        <v>204.37899999999999</v>
      </c>
      <c r="H533" s="437">
        <v>191.59724999999997</v>
      </c>
      <c r="I533" s="434" t="e">
        <f>#REF!-B533</f>
        <v>#REF!</v>
      </c>
    </row>
    <row r="534" spans="1:9" ht="15">
      <c r="A534" s="222" t="s">
        <v>181</v>
      </c>
      <c r="B534" s="228" t="s">
        <v>924</v>
      </c>
      <c r="C534" s="223" t="s">
        <v>924</v>
      </c>
      <c r="D534" s="224" t="s">
        <v>925</v>
      </c>
      <c r="E534" s="225" t="s">
        <v>12</v>
      </c>
      <c r="F534" s="226">
        <v>18.149999999999999</v>
      </c>
      <c r="G534" s="227">
        <v>269.70675</v>
      </c>
      <c r="H534" s="437">
        <v>252.83999999999997</v>
      </c>
      <c r="I534" s="434" t="e">
        <f>#REF!-B534</f>
        <v>#REF!</v>
      </c>
    </row>
    <row r="535" spans="1:9" ht="15">
      <c r="A535" s="222" t="s">
        <v>181</v>
      </c>
      <c r="B535" s="228" t="s">
        <v>926</v>
      </c>
      <c r="C535" s="223" t="s">
        <v>926</v>
      </c>
      <c r="D535" s="224" t="s">
        <v>927</v>
      </c>
      <c r="E535" s="225" t="s">
        <v>12</v>
      </c>
      <c r="F535" s="226">
        <v>18.149999999999999</v>
      </c>
      <c r="G535" s="227">
        <v>269.70675</v>
      </c>
      <c r="H535" s="437">
        <v>252.83999999999997</v>
      </c>
      <c r="I535" s="434" t="e">
        <f>#REF!-B535</f>
        <v>#REF!</v>
      </c>
    </row>
    <row r="536" spans="1:9" ht="15">
      <c r="A536" s="222" t="s">
        <v>181</v>
      </c>
      <c r="B536" s="228" t="s">
        <v>928</v>
      </c>
      <c r="C536" s="223" t="s">
        <v>928</v>
      </c>
      <c r="D536" s="224" t="s">
        <v>929</v>
      </c>
      <c r="E536" s="225" t="s">
        <v>12</v>
      </c>
      <c r="F536" s="226">
        <v>18.149999999999999</v>
      </c>
      <c r="G536" s="227">
        <v>269.70675</v>
      </c>
      <c r="H536" s="437">
        <v>252.83999999999997</v>
      </c>
      <c r="I536" s="434" t="e">
        <f>#REF!-B536</f>
        <v>#REF!</v>
      </c>
    </row>
    <row r="537" spans="1:9" ht="15">
      <c r="A537" s="222" t="s">
        <v>181</v>
      </c>
      <c r="B537" s="228" t="s">
        <v>930</v>
      </c>
      <c r="C537" s="223" t="s">
        <v>930</v>
      </c>
      <c r="D537" s="224" t="s">
        <v>931</v>
      </c>
      <c r="E537" s="225" t="s">
        <v>12</v>
      </c>
      <c r="F537" s="226">
        <v>18.149999999999999</v>
      </c>
      <c r="G537" s="227">
        <v>269.70675</v>
      </c>
      <c r="H537" s="437">
        <v>252.83999999999997</v>
      </c>
      <c r="I537" s="434" t="e">
        <f>#REF!-B537</f>
        <v>#REF!</v>
      </c>
    </row>
    <row r="538" spans="1:9" ht="15">
      <c r="A538" s="222" t="s">
        <v>181</v>
      </c>
      <c r="B538" s="228" t="s">
        <v>932</v>
      </c>
      <c r="C538" s="223" t="s">
        <v>932</v>
      </c>
      <c r="D538" s="224" t="s">
        <v>933</v>
      </c>
      <c r="E538" s="225" t="s">
        <v>12</v>
      </c>
      <c r="F538" s="226">
        <v>19</v>
      </c>
      <c r="G538" s="227">
        <v>263.61149999999998</v>
      </c>
      <c r="H538" s="437">
        <v>247.13174999999998</v>
      </c>
      <c r="I538" s="434" t="e">
        <f>#REF!-B538</f>
        <v>#REF!</v>
      </c>
    </row>
    <row r="539" spans="1:9" ht="15">
      <c r="A539" s="222" t="s">
        <v>181</v>
      </c>
      <c r="B539" s="228" t="s">
        <v>934</v>
      </c>
      <c r="C539" s="223" t="s">
        <v>934</v>
      </c>
      <c r="D539" s="224" t="s">
        <v>935</v>
      </c>
      <c r="E539" s="225" t="s">
        <v>12</v>
      </c>
      <c r="F539" s="226">
        <v>19</v>
      </c>
      <c r="G539" s="227">
        <v>263.61149999999998</v>
      </c>
      <c r="H539" s="437">
        <v>247.13174999999998</v>
      </c>
      <c r="I539" s="434" t="e">
        <f>#REF!-B539</f>
        <v>#REF!</v>
      </c>
    </row>
    <row r="540" spans="1:9" ht="15">
      <c r="A540" s="222" t="s">
        <v>181</v>
      </c>
      <c r="B540" s="228" t="s">
        <v>936</v>
      </c>
      <c r="C540" s="223" t="s">
        <v>936</v>
      </c>
      <c r="D540" s="224" t="s">
        <v>937</v>
      </c>
      <c r="E540" s="225" t="s">
        <v>12</v>
      </c>
      <c r="F540" s="226">
        <v>19</v>
      </c>
      <c r="G540" s="227">
        <v>263.61149999999998</v>
      </c>
      <c r="H540" s="437">
        <v>247.13174999999998</v>
      </c>
      <c r="I540" s="434" t="e">
        <f>#REF!-B540</f>
        <v>#REF!</v>
      </c>
    </row>
    <row r="541" spans="1:9" ht="15">
      <c r="A541" s="222" t="s">
        <v>181</v>
      </c>
      <c r="B541" s="228" t="s">
        <v>938</v>
      </c>
      <c r="C541" s="223" t="s">
        <v>938</v>
      </c>
      <c r="D541" s="224" t="s">
        <v>939</v>
      </c>
      <c r="E541" s="225" t="s">
        <v>12</v>
      </c>
      <c r="F541" s="226">
        <v>19</v>
      </c>
      <c r="G541" s="227">
        <v>263.61149999999998</v>
      </c>
      <c r="H541" s="437">
        <v>247.13174999999998</v>
      </c>
      <c r="I541" s="434" t="e">
        <f>#REF!-B541</f>
        <v>#REF!</v>
      </c>
    </row>
    <row r="542" spans="1:9" ht="15">
      <c r="A542" s="222" t="s">
        <v>181</v>
      </c>
      <c r="B542" s="228" t="s">
        <v>940</v>
      </c>
      <c r="C542" s="223" t="s">
        <v>940</v>
      </c>
      <c r="D542" s="224" t="s">
        <v>941</v>
      </c>
      <c r="E542" s="225" t="s">
        <v>12</v>
      </c>
      <c r="F542" s="226">
        <v>17.649999999999999</v>
      </c>
      <c r="G542" s="227">
        <v>254.43099999999998</v>
      </c>
      <c r="H542" s="437">
        <v>238.52099999999999</v>
      </c>
      <c r="I542" s="434" t="e">
        <f>#REF!-B542</f>
        <v>#REF!</v>
      </c>
    </row>
    <row r="543" spans="1:9" ht="15">
      <c r="A543" s="222" t="s">
        <v>181</v>
      </c>
      <c r="B543" s="228" t="s">
        <v>942</v>
      </c>
      <c r="C543" s="223" t="s">
        <v>942</v>
      </c>
      <c r="D543" s="224" t="s">
        <v>943</v>
      </c>
      <c r="E543" s="225" t="s">
        <v>12</v>
      </c>
      <c r="F543" s="226">
        <v>17.649999999999999</v>
      </c>
      <c r="G543" s="227">
        <v>254.43099999999998</v>
      </c>
      <c r="H543" s="437">
        <v>238.52099999999999</v>
      </c>
      <c r="I543" s="434" t="e">
        <f>#REF!-B543</f>
        <v>#REF!</v>
      </c>
    </row>
    <row r="544" spans="1:9" ht="15">
      <c r="A544" s="222" t="s">
        <v>181</v>
      </c>
      <c r="B544" s="228" t="s">
        <v>944</v>
      </c>
      <c r="C544" s="223" t="s">
        <v>944</v>
      </c>
      <c r="D544" s="224" t="s">
        <v>945</v>
      </c>
      <c r="E544" s="225" t="s">
        <v>12</v>
      </c>
      <c r="F544" s="226">
        <v>17.649999999999999</v>
      </c>
      <c r="G544" s="227">
        <v>254.43099999999998</v>
      </c>
      <c r="H544" s="437">
        <v>238.52099999999999</v>
      </c>
      <c r="I544" s="434" t="e">
        <f>#REF!-B544</f>
        <v>#REF!</v>
      </c>
    </row>
    <row r="545" spans="1:9" ht="15">
      <c r="A545" s="222" t="s">
        <v>181</v>
      </c>
      <c r="B545" s="228" t="s">
        <v>946</v>
      </c>
      <c r="C545" s="223" t="s">
        <v>946</v>
      </c>
      <c r="D545" s="224" t="s">
        <v>947</v>
      </c>
      <c r="E545" s="225" t="s">
        <v>12</v>
      </c>
      <c r="F545" s="226">
        <v>17.649999999999999</v>
      </c>
      <c r="G545" s="227">
        <v>254.43099999999998</v>
      </c>
      <c r="H545" s="437">
        <v>238.52099999999999</v>
      </c>
      <c r="I545" s="434" t="e">
        <f>#REF!-B545</f>
        <v>#REF!</v>
      </c>
    </row>
    <row r="546" spans="1:9" ht="15">
      <c r="A546" s="222" t="s">
        <v>181</v>
      </c>
      <c r="B546" s="228" t="s">
        <v>948</v>
      </c>
      <c r="C546" s="223" t="s">
        <v>948</v>
      </c>
      <c r="D546" s="224" t="s">
        <v>949</v>
      </c>
      <c r="E546" s="225" t="s">
        <v>12</v>
      </c>
      <c r="F546" s="226">
        <v>13.95</v>
      </c>
      <c r="G546" s="227">
        <v>194.09125</v>
      </c>
      <c r="H546" s="437">
        <v>181.9545</v>
      </c>
      <c r="I546" s="434" t="e">
        <f>#REF!-B546</f>
        <v>#REF!</v>
      </c>
    </row>
    <row r="547" spans="1:9" ht="15">
      <c r="A547" s="222" t="s">
        <v>181</v>
      </c>
      <c r="B547" s="228" t="s">
        <v>950</v>
      </c>
      <c r="C547" s="223" t="s">
        <v>950</v>
      </c>
      <c r="D547" s="224" t="s">
        <v>951</v>
      </c>
      <c r="E547" s="225" t="s">
        <v>12</v>
      </c>
      <c r="F547" s="226">
        <v>13.95</v>
      </c>
      <c r="G547" s="227">
        <v>194.09125</v>
      </c>
      <c r="H547" s="437">
        <v>181.9545</v>
      </c>
      <c r="I547" s="434" t="e">
        <f>#REF!-B547</f>
        <v>#REF!</v>
      </c>
    </row>
    <row r="548" spans="1:9" ht="15">
      <c r="A548" s="222" t="s">
        <v>181</v>
      </c>
      <c r="B548" s="228" t="s">
        <v>952</v>
      </c>
      <c r="C548" s="223" t="s">
        <v>952</v>
      </c>
      <c r="D548" s="224" t="s">
        <v>953</v>
      </c>
      <c r="E548" s="225" t="s">
        <v>12</v>
      </c>
      <c r="F548" s="226">
        <v>13.95</v>
      </c>
      <c r="G548" s="227">
        <v>194.09125</v>
      </c>
      <c r="H548" s="437">
        <v>181.9545</v>
      </c>
      <c r="I548" s="434" t="e">
        <f>#REF!-B548</f>
        <v>#REF!</v>
      </c>
    </row>
    <row r="549" spans="1:9" ht="15">
      <c r="A549" s="222" t="s">
        <v>181</v>
      </c>
      <c r="B549" s="228" t="s">
        <v>954</v>
      </c>
      <c r="C549" s="223" t="s">
        <v>954</v>
      </c>
      <c r="D549" s="224" t="s">
        <v>955</v>
      </c>
      <c r="E549" s="225" t="s">
        <v>12</v>
      </c>
      <c r="F549" s="226">
        <v>13.95</v>
      </c>
      <c r="G549" s="227">
        <v>194.09125</v>
      </c>
      <c r="H549" s="437">
        <v>181.9545</v>
      </c>
      <c r="I549" s="434" t="e">
        <f>#REF!-B549</f>
        <v>#REF!</v>
      </c>
    </row>
    <row r="550" spans="1:9" ht="15">
      <c r="A550" s="222" t="s">
        <v>181</v>
      </c>
      <c r="B550" s="228" t="s">
        <v>956</v>
      </c>
      <c r="C550" s="223" t="s">
        <v>956</v>
      </c>
      <c r="D550" s="224" t="s">
        <v>957</v>
      </c>
      <c r="E550" s="225" t="s">
        <v>12</v>
      </c>
      <c r="F550" s="226">
        <v>21.05</v>
      </c>
      <c r="G550" s="227">
        <v>306.52549999999997</v>
      </c>
      <c r="H550" s="437">
        <v>287.35825</v>
      </c>
      <c r="I550" s="434" t="e">
        <f>#REF!-B550</f>
        <v>#REF!</v>
      </c>
    </row>
    <row r="551" spans="1:9" ht="15">
      <c r="A551" s="222" t="s">
        <v>181</v>
      </c>
      <c r="B551" s="228" t="s">
        <v>958</v>
      </c>
      <c r="C551" s="223" t="s">
        <v>958</v>
      </c>
      <c r="D551" s="224" t="s">
        <v>959</v>
      </c>
      <c r="E551" s="225" t="s">
        <v>12</v>
      </c>
      <c r="F551" s="226">
        <v>21.05</v>
      </c>
      <c r="G551" s="227">
        <v>306.52549999999997</v>
      </c>
      <c r="H551" s="437">
        <v>287.35825</v>
      </c>
      <c r="I551" s="434" t="e">
        <f>#REF!-B551</f>
        <v>#REF!</v>
      </c>
    </row>
    <row r="552" spans="1:9" ht="15">
      <c r="A552" s="222" t="s">
        <v>181</v>
      </c>
      <c r="B552" s="228" t="s">
        <v>960</v>
      </c>
      <c r="C552" s="223" t="s">
        <v>960</v>
      </c>
      <c r="D552" s="224" t="s">
        <v>961</v>
      </c>
      <c r="E552" s="225" t="s">
        <v>12</v>
      </c>
      <c r="F552" s="226">
        <v>21.05</v>
      </c>
      <c r="G552" s="227">
        <v>306.52549999999997</v>
      </c>
      <c r="H552" s="437">
        <v>287.35825</v>
      </c>
      <c r="I552" s="434" t="e">
        <f>#REF!-B552</f>
        <v>#REF!</v>
      </c>
    </row>
    <row r="553" spans="1:9" ht="15">
      <c r="A553" s="222" t="s">
        <v>181</v>
      </c>
      <c r="B553" s="228" t="s">
        <v>962</v>
      </c>
      <c r="C553" s="223" t="s">
        <v>962</v>
      </c>
      <c r="D553" s="224" t="s">
        <v>963</v>
      </c>
      <c r="E553" s="225" t="s">
        <v>12</v>
      </c>
      <c r="F553" s="226">
        <v>21.05</v>
      </c>
      <c r="G553" s="227">
        <v>306.52549999999997</v>
      </c>
      <c r="H553" s="437">
        <v>287.35825</v>
      </c>
      <c r="I553" s="434" t="e">
        <f>#REF!-B553</f>
        <v>#REF!</v>
      </c>
    </row>
    <row r="554" spans="1:9" ht="15">
      <c r="A554" s="222" t="s">
        <v>181</v>
      </c>
      <c r="B554" s="228" t="s">
        <v>964</v>
      </c>
      <c r="C554" s="223" t="s">
        <v>964</v>
      </c>
      <c r="D554" s="224" t="s">
        <v>965</v>
      </c>
      <c r="E554" s="225" t="s">
        <v>12</v>
      </c>
      <c r="F554" s="226">
        <v>14.7</v>
      </c>
      <c r="G554" s="227">
        <v>204.37899999999999</v>
      </c>
      <c r="H554" s="437">
        <v>191.59724999999997</v>
      </c>
      <c r="I554" s="434" t="e">
        <f>#REF!-B554</f>
        <v>#REF!</v>
      </c>
    </row>
    <row r="555" spans="1:9" ht="15">
      <c r="A555" s="222" t="s">
        <v>181</v>
      </c>
      <c r="B555" s="228" t="s">
        <v>966</v>
      </c>
      <c r="C555" s="223" t="s">
        <v>966</v>
      </c>
      <c r="D555" s="224" t="s">
        <v>967</v>
      </c>
      <c r="E555" s="225" t="s">
        <v>12</v>
      </c>
      <c r="F555" s="226">
        <v>14.7</v>
      </c>
      <c r="G555" s="227">
        <v>204.37899999999999</v>
      </c>
      <c r="H555" s="437">
        <v>191.59724999999997</v>
      </c>
      <c r="I555" s="434" t="e">
        <f>#REF!-B555</f>
        <v>#REF!</v>
      </c>
    </row>
    <row r="556" spans="1:9" ht="15">
      <c r="A556" s="222" t="s">
        <v>181</v>
      </c>
      <c r="B556" s="228" t="s">
        <v>968</v>
      </c>
      <c r="C556" s="223" t="s">
        <v>968</v>
      </c>
      <c r="D556" s="224" t="s">
        <v>969</v>
      </c>
      <c r="E556" s="225" t="s">
        <v>12</v>
      </c>
      <c r="F556" s="226">
        <v>14.7</v>
      </c>
      <c r="G556" s="227">
        <v>204.37899999999999</v>
      </c>
      <c r="H556" s="437">
        <v>191.59724999999997</v>
      </c>
      <c r="I556" s="434" t="e">
        <f>#REF!-B556</f>
        <v>#REF!</v>
      </c>
    </row>
    <row r="557" spans="1:9" ht="15">
      <c r="A557" s="222" t="s">
        <v>181</v>
      </c>
      <c r="B557" s="228" t="s">
        <v>970</v>
      </c>
      <c r="C557" s="223" t="s">
        <v>970</v>
      </c>
      <c r="D557" s="224" t="s">
        <v>971</v>
      </c>
      <c r="E557" s="225" t="s">
        <v>12</v>
      </c>
      <c r="F557" s="226">
        <v>14.7</v>
      </c>
      <c r="G557" s="227">
        <v>204.37899999999999</v>
      </c>
      <c r="H557" s="437">
        <v>191.59724999999997</v>
      </c>
      <c r="I557" s="434" t="e">
        <f>#REF!-B557</f>
        <v>#REF!</v>
      </c>
    </row>
    <row r="558" spans="1:9" ht="15">
      <c r="A558" s="222" t="s">
        <v>181</v>
      </c>
      <c r="B558" s="228" t="s">
        <v>972</v>
      </c>
      <c r="C558" s="223" t="s">
        <v>972</v>
      </c>
      <c r="D558" s="224" t="s">
        <v>973</v>
      </c>
      <c r="E558" s="225" t="s">
        <v>12</v>
      </c>
      <c r="F558" s="226">
        <v>18.149999999999999</v>
      </c>
      <c r="G558" s="227">
        <v>269.70675</v>
      </c>
      <c r="H558" s="437">
        <v>252.83999999999997</v>
      </c>
      <c r="I558" s="434" t="e">
        <f>#REF!-B558</f>
        <v>#REF!</v>
      </c>
    </row>
    <row r="559" spans="1:9" ht="15">
      <c r="A559" s="222" t="s">
        <v>181</v>
      </c>
      <c r="B559" s="228" t="s">
        <v>974</v>
      </c>
      <c r="C559" s="223" t="s">
        <v>974</v>
      </c>
      <c r="D559" s="224" t="s">
        <v>975</v>
      </c>
      <c r="E559" s="225" t="s">
        <v>12</v>
      </c>
      <c r="F559" s="226">
        <v>18.149999999999999</v>
      </c>
      <c r="G559" s="227">
        <v>269.70675</v>
      </c>
      <c r="H559" s="437">
        <v>252.83999999999997</v>
      </c>
      <c r="I559" s="434" t="e">
        <f>#REF!-B559</f>
        <v>#REF!</v>
      </c>
    </row>
    <row r="560" spans="1:9" ht="15">
      <c r="A560" s="222" t="s">
        <v>181</v>
      </c>
      <c r="B560" s="228" t="s">
        <v>976</v>
      </c>
      <c r="C560" s="223" t="s">
        <v>976</v>
      </c>
      <c r="D560" s="224" t="s">
        <v>977</v>
      </c>
      <c r="E560" s="225" t="s">
        <v>12</v>
      </c>
      <c r="F560" s="226">
        <v>18.149999999999999</v>
      </c>
      <c r="G560" s="227">
        <v>269.70675</v>
      </c>
      <c r="H560" s="437">
        <v>252.83999999999997</v>
      </c>
      <c r="I560" s="434" t="e">
        <f>#REF!-B560</f>
        <v>#REF!</v>
      </c>
    </row>
    <row r="561" spans="1:9" ht="15">
      <c r="A561" s="222" t="s">
        <v>181</v>
      </c>
      <c r="B561" s="228" t="s">
        <v>978</v>
      </c>
      <c r="C561" s="223" t="s">
        <v>978</v>
      </c>
      <c r="D561" s="224" t="s">
        <v>979</v>
      </c>
      <c r="E561" s="225" t="s">
        <v>12</v>
      </c>
      <c r="F561" s="226">
        <v>18.149999999999999</v>
      </c>
      <c r="G561" s="227">
        <v>269.70675</v>
      </c>
      <c r="H561" s="437">
        <v>252.83999999999997</v>
      </c>
      <c r="I561" s="434" t="e">
        <f>#REF!-B561</f>
        <v>#REF!</v>
      </c>
    </row>
    <row r="562" spans="1:9" ht="15">
      <c r="A562" s="222" t="s">
        <v>181</v>
      </c>
      <c r="B562" s="228" t="s">
        <v>980</v>
      </c>
      <c r="C562" s="223" t="s">
        <v>980</v>
      </c>
      <c r="D562" s="224" t="s">
        <v>981</v>
      </c>
      <c r="E562" s="225" t="s">
        <v>12</v>
      </c>
      <c r="F562" s="226">
        <v>25</v>
      </c>
      <c r="G562" s="227">
        <v>363.13499999999999</v>
      </c>
      <c r="H562" s="437">
        <v>340.43099999999998</v>
      </c>
      <c r="I562" s="434" t="e">
        <f>#REF!-B562</f>
        <v>#REF!</v>
      </c>
    </row>
    <row r="563" spans="1:9" ht="15">
      <c r="A563" s="222" t="s">
        <v>181</v>
      </c>
      <c r="B563" s="228" t="s">
        <v>982</v>
      </c>
      <c r="C563" s="223" t="s">
        <v>982</v>
      </c>
      <c r="D563" s="224" t="s">
        <v>983</v>
      </c>
      <c r="E563" s="225" t="s">
        <v>12</v>
      </c>
      <c r="F563" s="226">
        <v>25</v>
      </c>
      <c r="G563" s="227">
        <v>363.13499999999999</v>
      </c>
      <c r="H563" s="437">
        <v>340.43099999999998</v>
      </c>
      <c r="I563" s="434" t="e">
        <f>#REF!-B563</f>
        <v>#REF!</v>
      </c>
    </row>
    <row r="564" spans="1:9" ht="15">
      <c r="A564" s="222" t="s">
        <v>181</v>
      </c>
      <c r="B564" s="228" t="s">
        <v>984</v>
      </c>
      <c r="C564" s="223" t="s">
        <v>984</v>
      </c>
      <c r="D564" s="224" t="s">
        <v>985</v>
      </c>
      <c r="E564" s="225" t="s">
        <v>12</v>
      </c>
      <c r="F564" s="226">
        <v>25</v>
      </c>
      <c r="G564" s="227">
        <v>363.13499999999999</v>
      </c>
      <c r="H564" s="437">
        <v>340.43099999999998</v>
      </c>
      <c r="I564" s="434" t="e">
        <f>#REF!-B564</f>
        <v>#REF!</v>
      </c>
    </row>
    <row r="565" spans="1:9" ht="15">
      <c r="A565" s="222" t="s">
        <v>181</v>
      </c>
      <c r="B565" s="228" t="s">
        <v>986</v>
      </c>
      <c r="C565" s="223" t="s">
        <v>986</v>
      </c>
      <c r="D565" s="224" t="s">
        <v>987</v>
      </c>
      <c r="E565" s="225" t="s">
        <v>12</v>
      </c>
      <c r="F565" s="226">
        <v>25</v>
      </c>
      <c r="G565" s="227">
        <v>363.13499999999999</v>
      </c>
      <c r="H565" s="437">
        <v>340.43099999999998</v>
      </c>
      <c r="I565" s="434" t="e">
        <f>#REF!-B565</f>
        <v>#REF!</v>
      </c>
    </row>
    <row r="566" spans="1:9" ht="15">
      <c r="A566" s="222" t="s">
        <v>181</v>
      </c>
      <c r="B566" s="228" t="s">
        <v>988</v>
      </c>
      <c r="C566" s="223" t="s">
        <v>988</v>
      </c>
      <c r="D566" s="224" t="s">
        <v>989</v>
      </c>
      <c r="E566" s="225" t="s">
        <v>12</v>
      </c>
      <c r="F566" s="226">
        <v>17.399999999999999</v>
      </c>
      <c r="G566" s="227">
        <v>245.18600000000001</v>
      </c>
      <c r="H566" s="437">
        <v>229.85649999999998</v>
      </c>
      <c r="I566" s="434" t="e">
        <f>#REF!-B566</f>
        <v>#REF!</v>
      </c>
    </row>
    <row r="567" spans="1:9" ht="15">
      <c r="A567" s="222" t="s">
        <v>181</v>
      </c>
      <c r="B567" s="228" t="s">
        <v>990</v>
      </c>
      <c r="C567" s="223" t="s">
        <v>990</v>
      </c>
      <c r="D567" s="224" t="s">
        <v>991</v>
      </c>
      <c r="E567" s="225" t="s">
        <v>12</v>
      </c>
      <c r="F567" s="226">
        <v>17.399999999999999</v>
      </c>
      <c r="G567" s="227">
        <v>245.18600000000001</v>
      </c>
      <c r="H567" s="437">
        <v>229.85649999999998</v>
      </c>
      <c r="I567" s="434" t="e">
        <f>#REF!-B567</f>
        <v>#REF!</v>
      </c>
    </row>
    <row r="568" spans="1:9" ht="15">
      <c r="A568" s="222" t="s">
        <v>181</v>
      </c>
      <c r="B568" s="228" t="s">
        <v>992</v>
      </c>
      <c r="C568" s="223" t="s">
        <v>992</v>
      </c>
      <c r="D568" s="224" t="s">
        <v>993</v>
      </c>
      <c r="E568" s="225" t="s">
        <v>12</v>
      </c>
      <c r="F568" s="226">
        <v>17.399999999999999</v>
      </c>
      <c r="G568" s="227">
        <v>245.18600000000001</v>
      </c>
      <c r="H568" s="437">
        <v>229.85649999999998</v>
      </c>
      <c r="I568" s="434" t="e">
        <f>#REF!-B568</f>
        <v>#REF!</v>
      </c>
    </row>
    <row r="569" spans="1:9" ht="15">
      <c r="A569" s="222" t="s">
        <v>181</v>
      </c>
      <c r="B569" s="228" t="s">
        <v>994</v>
      </c>
      <c r="C569" s="223" t="s">
        <v>994</v>
      </c>
      <c r="D569" s="224" t="s">
        <v>995</v>
      </c>
      <c r="E569" s="225" t="s">
        <v>12</v>
      </c>
      <c r="F569" s="226">
        <v>17.399999999999999</v>
      </c>
      <c r="G569" s="227">
        <v>245.18600000000001</v>
      </c>
      <c r="H569" s="437">
        <v>229.85649999999998</v>
      </c>
      <c r="I569" s="434" t="e">
        <f>#REF!-B569</f>
        <v>#REF!</v>
      </c>
    </row>
    <row r="570" spans="1:9" ht="15">
      <c r="A570" s="222" t="s">
        <v>181</v>
      </c>
      <c r="B570" s="228" t="s">
        <v>996</v>
      </c>
      <c r="C570" s="223" t="s">
        <v>996</v>
      </c>
      <c r="D570" s="224" t="s">
        <v>997</v>
      </c>
      <c r="E570" s="225" t="s">
        <v>12</v>
      </c>
      <c r="F570" s="226">
        <v>14.15</v>
      </c>
      <c r="G570" s="227">
        <v>194.09125</v>
      </c>
      <c r="H570" s="437">
        <v>181.9545</v>
      </c>
      <c r="I570" s="434" t="e">
        <f>#REF!-B570</f>
        <v>#REF!</v>
      </c>
    </row>
    <row r="571" spans="1:9" ht="15">
      <c r="A571" s="222" t="s">
        <v>181</v>
      </c>
      <c r="B571" s="228" t="s">
        <v>998</v>
      </c>
      <c r="C571" s="223" t="s">
        <v>998</v>
      </c>
      <c r="D571" s="224" t="s">
        <v>999</v>
      </c>
      <c r="E571" s="225" t="s">
        <v>12</v>
      </c>
      <c r="F571" s="226">
        <v>14.15</v>
      </c>
      <c r="G571" s="227">
        <v>194.09125</v>
      </c>
      <c r="H571" s="437">
        <v>181.9545</v>
      </c>
      <c r="I571" s="434" t="e">
        <f>#REF!-B571</f>
        <v>#REF!</v>
      </c>
    </row>
    <row r="572" spans="1:9" ht="15">
      <c r="A572" s="222" t="s">
        <v>181</v>
      </c>
      <c r="B572" s="228" t="s">
        <v>1000</v>
      </c>
      <c r="C572" s="223" t="s">
        <v>1000</v>
      </c>
      <c r="D572" s="224" t="s">
        <v>1001</v>
      </c>
      <c r="E572" s="225" t="s">
        <v>12</v>
      </c>
      <c r="F572" s="226">
        <v>14.15</v>
      </c>
      <c r="G572" s="227">
        <v>194.09125</v>
      </c>
      <c r="H572" s="437">
        <v>181.9545</v>
      </c>
      <c r="I572" s="434" t="e">
        <f>#REF!-B572</f>
        <v>#REF!</v>
      </c>
    </row>
    <row r="573" spans="1:9" ht="15">
      <c r="A573" s="222" t="s">
        <v>181</v>
      </c>
      <c r="B573" s="228" t="s">
        <v>1002</v>
      </c>
      <c r="C573" s="223" t="s">
        <v>1002</v>
      </c>
      <c r="D573" s="224" t="s">
        <v>1003</v>
      </c>
      <c r="E573" s="225" t="s">
        <v>12</v>
      </c>
      <c r="F573" s="226">
        <v>14.15</v>
      </c>
      <c r="G573" s="227">
        <v>194.09125</v>
      </c>
      <c r="H573" s="437">
        <v>181.9545</v>
      </c>
      <c r="I573" s="434" t="e">
        <f>#REF!-B573</f>
        <v>#REF!</v>
      </c>
    </row>
    <row r="574" spans="1:9" ht="15">
      <c r="A574" s="222" t="s">
        <v>181</v>
      </c>
      <c r="B574" s="228" t="s">
        <v>1004</v>
      </c>
      <c r="C574" s="223" t="s">
        <v>1004</v>
      </c>
      <c r="D574" s="224" t="s">
        <v>1005</v>
      </c>
      <c r="E574" s="225" t="s">
        <v>12</v>
      </c>
      <c r="F574" s="226">
        <v>19</v>
      </c>
      <c r="G574" s="227">
        <v>263.61149999999998</v>
      </c>
      <c r="H574" s="437">
        <v>247.13174999999998</v>
      </c>
      <c r="I574" s="434" t="e">
        <f>#REF!-B574</f>
        <v>#REF!</v>
      </c>
    </row>
    <row r="575" spans="1:9" ht="15">
      <c r="A575" s="222" t="s">
        <v>181</v>
      </c>
      <c r="B575" s="228" t="s">
        <v>1006</v>
      </c>
      <c r="C575" s="223" t="s">
        <v>1006</v>
      </c>
      <c r="D575" s="224" t="s">
        <v>1007</v>
      </c>
      <c r="E575" s="225" t="s">
        <v>12</v>
      </c>
      <c r="F575" s="226">
        <v>19</v>
      </c>
      <c r="G575" s="227">
        <v>263.61149999999998</v>
      </c>
      <c r="H575" s="437">
        <v>247.13174999999998</v>
      </c>
      <c r="I575" s="434" t="e">
        <f>#REF!-B575</f>
        <v>#REF!</v>
      </c>
    </row>
    <row r="576" spans="1:9" ht="15">
      <c r="A576" s="222" t="s">
        <v>181</v>
      </c>
      <c r="B576" s="228" t="s">
        <v>1008</v>
      </c>
      <c r="C576" s="223" t="s">
        <v>1008</v>
      </c>
      <c r="D576" s="224" t="s">
        <v>1009</v>
      </c>
      <c r="E576" s="225" t="s">
        <v>12</v>
      </c>
      <c r="F576" s="226">
        <v>19</v>
      </c>
      <c r="G576" s="227">
        <v>263.61149999999998</v>
      </c>
      <c r="H576" s="437">
        <v>247.13174999999998</v>
      </c>
      <c r="I576" s="434" t="e">
        <f>#REF!-B576</f>
        <v>#REF!</v>
      </c>
    </row>
    <row r="577" spans="1:9" ht="15">
      <c r="A577" s="222" t="s">
        <v>181</v>
      </c>
      <c r="B577" s="228" t="s">
        <v>1010</v>
      </c>
      <c r="C577" s="223" t="s">
        <v>1010</v>
      </c>
      <c r="D577" s="224" t="s">
        <v>1011</v>
      </c>
      <c r="E577" s="225" t="s">
        <v>12</v>
      </c>
      <c r="F577" s="226">
        <v>19</v>
      </c>
      <c r="G577" s="227">
        <v>263.61149999999998</v>
      </c>
      <c r="H577" s="437">
        <v>247.13174999999998</v>
      </c>
      <c r="I577" s="434" t="e">
        <f>#REF!-B577</f>
        <v>#REF!</v>
      </c>
    </row>
    <row r="578" spans="1:9" ht="15">
      <c r="A578" s="222" t="s">
        <v>181</v>
      </c>
      <c r="B578" s="228" t="s">
        <v>1012</v>
      </c>
      <c r="C578" s="223" t="s">
        <v>1012</v>
      </c>
      <c r="D578" s="224" t="s">
        <v>1013</v>
      </c>
      <c r="E578" s="225" t="s">
        <v>12</v>
      </c>
      <c r="F578" s="226">
        <v>14.95</v>
      </c>
      <c r="G578" s="227">
        <v>204.37899999999999</v>
      </c>
      <c r="H578" s="437">
        <v>191.59724999999997</v>
      </c>
      <c r="I578" s="434" t="e">
        <f>#REF!-B578</f>
        <v>#REF!</v>
      </c>
    </row>
    <row r="579" spans="1:9" ht="15">
      <c r="A579" s="222" t="s">
        <v>181</v>
      </c>
      <c r="B579" s="228" t="s">
        <v>1014</v>
      </c>
      <c r="C579" s="223" t="s">
        <v>1014</v>
      </c>
      <c r="D579" s="224" t="s">
        <v>1015</v>
      </c>
      <c r="E579" s="225" t="s">
        <v>12</v>
      </c>
      <c r="F579" s="226">
        <v>14.95</v>
      </c>
      <c r="G579" s="227">
        <v>204.37899999999999</v>
      </c>
      <c r="H579" s="437">
        <v>191.59724999999997</v>
      </c>
      <c r="I579" s="434" t="e">
        <f>#REF!-B579</f>
        <v>#REF!</v>
      </c>
    </row>
    <row r="580" spans="1:9" ht="15">
      <c r="A580" s="222" t="s">
        <v>181</v>
      </c>
      <c r="B580" s="228" t="s">
        <v>1016</v>
      </c>
      <c r="C580" s="223" t="s">
        <v>1016</v>
      </c>
      <c r="D580" s="224" t="s">
        <v>1017</v>
      </c>
      <c r="E580" s="225" t="s">
        <v>12</v>
      </c>
      <c r="F580" s="226">
        <v>14.95</v>
      </c>
      <c r="G580" s="227">
        <v>204.37899999999999</v>
      </c>
      <c r="H580" s="437">
        <v>191.59724999999997</v>
      </c>
      <c r="I580" s="434" t="e">
        <f>#REF!-B580</f>
        <v>#REF!</v>
      </c>
    </row>
    <row r="581" spans="1:9" ht="15">
      <c r="A581" s="222" t="s">
        <v>181</v>
      </c>
      <c r="B581" s="228" t="s">
        <v>1018</v>
      </c>
      <c r="C581" s="223" t="s">
        <v>1018</v>
      </c>
      <c r="D581" s="224" t="s">
        <v>1019</v>
      </c>
      <c r="E581" s="225" t="s">
        <v>12</v>
      </c>
      <c r="F581" s="226">
        <v>14.95</v>
      </c>
      <c r="G581" s="227">
        <v>204.37899999999999</v>
      </c>
      <c r="H581" s="437">
        <v>191.59724999999997</v>
      </c>
      <c r="I581" s="434" t="e">
        <f>#REF!-B581</f>
        <v>#REF!</v>
      </c>
    </row>
    <row r="582" spans="1:9" ht="15">
      <c r="A582" s="222" t="s">
        <v>181</v>
      </c>
      <c r="B582" s="228" t="s">
        <v>1020</v>
      </c>
      <c r="C582" s="223" t="s">
        <v>1020</v>
      </c>
      <c r="D582" s="224" t="s">
        <v>1021</v>
      </c>
      <c r="E582" s="225" t="s">
        <v>12</v>
      </c>
      <c r="F582" s="226">
        <v>14.95</v>
      </c>
      <c r="G582" s="227">
        <v>204.37899999999999</v>
      </c>
      <c r="H582" s="437">
        <v>191.59724999999997</v>
      </c>
      <c r="I582" s="434" t="e">
        <f>#REF!-B582</f>
        <v>#REF!</v>
      </c>
    </row>
    <row r="583" spans="1:9" ht="15">
      <c r="A583" s="222" t="s">
        <v>181</v>
      </c>
      <c r="B583" s="228" t="s">
        <v>1022</v>
      </c>
      <c r="C583" s="223" t="s">
        <v>1022</v>
      </c>
      <c r="D583" s="224" t="s">
        <v>1023</v>
      </c>
      <c r="E583" s="225" t="s">
        <v>12</v>
      </c>
      <c r="F583" s="226">
        <v>14.95</v>
      </c>
      <c r="G583" s="227">
        <v>204.37899999999999</v>
      </c>
      <c r="H583" s="437">
        <v>191.59724999999997</v>
      </c>
      <c r="I583" s="434" t="e">
        <f>#REF!-B583</f>
        <v>#REF!</v>
      </c>
    </row>
    <row r="584" spans="1:9" ht="15">
      <c r="A584" s="222" t="s">
        <v>181</v>
      </c>
      <c r="B584" s="228" t="s">
        <v>1024</v>
      </c>
      <c r="C584" s="223" t="s">
        <v>1024</v>
      </c>
      <c r="D584" s="224" t="s">
        <v>1025</v>
      </c>
      <c r="E584" s="225" t="s">
        <v>12</v>
      </c>
      <c r="F584" s="226">
        <v>14.95</v>
      </c>
      <c r="G584" s="227">
        <v>204.37899999999999</v>
      </c>
      <c r="H584" s="437">
        <v>191.59724999999997</v>
      </c>
      <c r="I584" s="434" t="e">
        <f>#REF!-B584</f>
        <v>#REF!</v>
      </c>
    </row>
    <row r="585" spans="1:9" ht="15">
      <c r="A585" s="222" t="s">
        <v>181</v>
      </c>
      <c r="B585" s="228" t="s">
        <v>1026</v>
      </c>
      <c r="C585" s="223" t="s">
        <v>1026</v>
      </c>
      <c r="D585" s="224" t="s">
        <v>1027</v>
      </c>
      <c r="E585" s="225" t="s">
        <v>12</v>
      </c>
      <c r="F585" s="226">
        <v>14.95</v>
      </c>
      <c r="G585" s="227">
        <v>204.37899999999999</v>
      </c>
      <c r="H585" s="437">
        <v>191.59724999999997</v>
      </c>
      <c r="I585" s="434" t="e">
        <f>#REF!-B585</f>
        <v>#REF!</v>
      </c>
    </row>
    <row r="586" spans="1:9" ht="15">
      <c r="A586" s="222" t="s">
        <v>181</v>
      </c>
      <c r="B586" s="228" t="s">
        <v>1028</v>
      </c>
      <c r="C586" s="223" t="s">
        <v>1028</v>
      </c>
      <c r="D586" s="224" t="s">
        <v>1029</v>
      </c>
      <c r="E586" s="225" t="s">
        <v>12</v>
      </c>
      <c r="F586" s="226">
        <v>13.95</v>
      </c>
      <c r="G586" s="227">
        <v>194.09125</v>
      </c>
      <c r="H586" s="437">
        <v>181.9545</v>
      </c>
      <c r="I586" s="434" t="e">
        <f>#REF!-B586</f>
        <v>#REF!</v>
      </c>
    </row>
    <row r="587" spans="1:9" ht="15">
      <c r="A587" s="222" t="s">
        <v>181</v>
      </c>
      <c r="B587" s="228" t="s">
        <v>1030</v>
      </c>
      <c r="C587" s="223" t="s">
        <v>1030</v>
      </c>
      <c r="D587" s="224" t="s">
        <v>1031</v>
      </c>
      <c r="E587" s="225" t="s">
        <v>12</v>
      </c>
      <c r="F587" s="226">
        <v>13.95</v>
      </c>
      <c r="G587" s="227">
        <v>194.09125</v>
      </c>
      <c r="H587" s="437">
        <v>181.9545</v>
      </c>
      <c r="I587" s="434" t="e">
        <f>#REF!-B587</f>
        <v>#REF!</v>
      </c>
    </row>
    <row r="588" spans="1:9" ht="15">
      <c r="A588" s="222" t="s">
        <v>181</v>
      </c>
      <c r="B588" s="228" t="s">
        <v>1032</v>
      </c>
      <c r="C588" s="223" t="s">
        <v>1032</v>
      </c>
      <c r="D588" s="224" t="s">
        <v>1033</v>
      </c>
      <c r="E588" s="225" t="s">
        <v>12</v>
      </c>
      <c r="F588" s="226">
        <v>13.95</v>
      </c>
      <c r="G588" s="227">
        <v>194.09125</v>
      </c>
      <c r="H588" s="437">
        <v>181.9545</v>
      </c>
      <c r="I588" s="434" t="e">
        <f>#REF!-B588</f>
        <v>#REF!</v>
      </c>
    </row>
    <row r="589" spans="1:9" ht="15">
      <c r="A589" s="222" t="s">
        <v>181</v>
      </c>
      <c r="B589" s="228" t="s">
        <v>1034</v>
      </c>
      <c r="C589" s="223" t="s">
        <v>1034</v>
      </c>
      <c r="D589" s="224" t="s">
        <v>1035</v>
      </c>
      <c r="E589" s="225" t="s">
        <v>12</v>
      </c>
      <c r="F589" s="226">
        <v>13.95</v>
      </c>
      <c r="G589" s="227">
        <v>194.09125</v>
      </c>
      <c r="H589" s="437">
        <v>181.9545</v>
      </c>
      <c r="I589" s="434" t="e">
        <f>#REF!-B589</f>
        <v>#REF!</v>
      </c>
    </row>
    <row r="590" spans="1:9" ht="15">
      <c r="A590" s="222" t="s">
        <v>181</v>
      </c>
      <c r="B590" s="228" t="s">
        <v>1036</v>
      </c>
      <c r="C590" s="223" t="s">
        <v>1036</v>
      </c>
      <c r="D590" s="224" t="s">
        <v>1037</v>
      </c>
      <c r="E590" s="225" t="s">
        <v>12</v>
      </c>
      <c r="F590" s="226">
        <v>13.95</v>
      </c>
      <c r="G590" s="227">
        <v>194.09125</v>
      </c>
      <c r="H590" s="437">
        <v>181.9545</v>
      </c>
      <c r="I590" s="434" t="e">
        <f>#REF!-B590</f>
        <v>#REF!</v>
      </c>
    </row>
    <row r="591" spans="1:9" ht="15">
      <c r="A591" s="222" t="s">
        <v>181</v>
      </c>
      <c r="B591" s="228" t="s">
        <v>1038</v>
      </c>
      <c r="C591" s="223" t="s">
        <v>1038</v>
      </c>
      <c r="D591" s="224" t="s">
        <v>1039</v>
      </c>
      <c r="E591" s="225" t="s">
        <v>12</v>
      </c>
      <c r="F591" s="226">
        <v>13.95</v>
      </c>
      <c r="G591" s="227">
        <v>194.09125</v>
      </c>
      <c r="H591" s="437">
        <v>181.9545</v>
      </c>
      <c r="I591" s="434" t="e">
        <f>#REF!-B591</f>
        <v>#REF!</v>
      </c>
    </row>
    <row r="592" spans="1:9" ht="15">
      <c r="A592" s="222" t="s">
        <v>181</v>
      </c>
      <c r="B592" s="228" t="s">
        <v>1040</v>
      </c>
      <c r="C592" s="223" t="s">
        <v>1040</v>
      </c>
      <c r="D592" s="224" t="s">
        <v>1041</v>
      </c>
      <c r="E592" s="225" t="s">
        <v>12</v>
      </c>
      <c r="F592" s="226">
        <v>13.95</v>
      </c>
      <c r="G592" s="227">
        <v>194.09125</v>
      </c>
      <c r="H592" s="437">
        <v>181.9545</v>
      </c>
      <c r="I592" s="434" t="e">
        <f>#REF!-B592</f>
        <v>#REF!</v>
      </c>
    </row>
    <row r="593" spans="1:9" ht="15">
      <c r="A593" s="222" t="s">
        <v>181</v>
      </c>
      <c r="B593" s="228" t="s">
        <v>1042</v>
      </c>
      <c r="C593" s="223" t="s">
        <v>1042</v>
      </c>
      <c r="D593" s="224" t="s">
        <v>1043</v>
      </c>
      <c r="E593" s="225" t="s">
        <v>12</v>
      </c>
      <c r="F593" s="226">
        <v>13.95</v>
      </c>
      <c r="G593" s="227">
        <v>194.09125</v>
      </c>
      <c r="H593" s="437">
        <v>181.9545</v>
      </c>
      <c r="I593" s="434" t="e">
        <f>#REF!-B593</f>
        <v>#REF!</v>
      </c>
    </row>
    <row r="594" spans="1:9" ht="15">
      <c r="A594" s="222" t="s">
        <v>181</v>
      </c>
      <c r="B594" s="228" t="s">
        <v>1044</v>
      </c>
      <c r="C594" s="223" t="s">
        <v>1044</v>
      </c>
      <c r="D594" s="224" t="s">
        <v>1045</v>
      </c>
      <c r="E594" s="225" t="s">
        <v>12</v>
      </c>
      <c r="F594" s="226">
        <v>21.05</v>
      </c>
      <c r="G594" s="227">
        <v>306.52549999999997</v>
      </c>
      <c r="H594" s="437">
        <v>287.35825</v>
      </c>
      <c r="I594" s="434" t="e">
        <f>#REF!-B594</f>
        <v>#REF!</v>
      </c>
    </row>
    <row r="595" spans="1:9" ht="15">
      <c r="A595" s="222" t="s">
        <v>181</v>
      </c>
      <c r="B595" s="228" t="s">
        <v>1046</v>
      </c>
      <c r="C595" s="223" t="s">
        <v>1046</v>
      </c>
      <c r="D595" s="224" t="s">
        <v>1047</v>
      </c>
      <c r="E595" s="225" t="s">
        <v>12</v>
      </c>
      <c r="F595" s="226">
        <v>21.05</v>
      </c>
      <c r="G595" s="227">
        <v>306.52549999999997</v>
      </c>
      <c r="H595" s="437">
        <v>287.35825</v>
      </c>
      <c r="I595" s="434" t="e">
        <f>#REF!-B595</f>
        <v>#REF!</v>
      </c>
    </row>
    <row r="596" spans="1:9" ht="15">
      <c r="A596" s="222" t="s">
        <v>181</v>
      </c>
      <c r="B596" s="228" t="s">
        <v>1048</v>
      </c>
      <c r="C596" s="223" t="s">
        <v>1048</v>
      </c>
      <c r="D596" s="224" t="s">
        <v>1049</v>
      </c>
      <c r="E596" s="225" t="s">
        <v>12</v>
      </c>
      <c r="F596" s="226">
        <v>21.05</v>
      </c>
      <c r="G596" s="227">
        <v>306.52549999999997</v>
      </c>
      <c r="H596" s="437">
        <v>287.35825</v>
      </c>
      <c r="I596" s="434" t="e">
        <f>#REF!-B596</f>
        <v>#REF!</v>
      </c>
    </row>
    <row r="597" spans="1:9" ht="15">
      <c r="A597" s="222" t="s">
        <v>181</v>
      </c>
      <c r="B597" s="228" t="s">
        <v>1050</v>
      </c>
      <c r="C597" s="223" t="s">
        <v>1050</v>
      </c>
      <c r="D597" s="224" t="s">
        <v>1051</v>
      </c>
      <c r="E597" s="225" t="s">
        <v>12</v>
      </c>
      <c r="F597" s="226">
        <v>21.05</v>
      </c>
      <c r="G597" s="227">
        <v>306.52549999999997</v>
      </c>
      <c r="H597" s="437">
        <v>287.35825</v>
      </c>
      <c r="I597" s="434" t="e">
        <f>#REF!-B597</f>
        <v>#REF!</v>
      </c>
    </row>
    <row r="598" spans="1:9" ht="15">
      <c r="A598" s="222" t="s">
        <v>181</v>
      </c>
      <c r="B598" s="228" t="s">
        <v>1052</v>
      </c>
      <c r="C598" s="223" t="s">
        <v>1052</v>
      </c>
      <c r="D598" s="224" t="s">
        <v>1053</v>
      </c>
      <c r="E598" s="225" t="s">
        <v>12</v>
      </c>
      <c r="F598" s="226">
        <v>25</v>
      </c>
      <c r="G598" s="227">
        <v>363.13499999999999</v>
      </c>
      <c r="H598" s="437">
        <v>340.43099999999998</v>
      </c>
      <c r="I598" s="434" t="e">
        <f>#REF!-B598</f>
        <v>#REF!</v>
      </c>
    </row>
    <row r="599" spans="1:9" ht="15">
      <c r="A599" s="222" t="s">
        <v>181</v>
      </c>
      <c r="B599" s="228" t="s">
        <v>1054</v>
      </c>
      <c r="C599" s="223" t="s">
        <v>1054</v>
      </c>
      <c r="D599" s="224" t="s">
        <v>1055</v>
      </c>
      <c r="E599" s="225" t="s">
        <v>12</v>
      </c>
      <c r="F599" s="226">
        <v>25</v>
      </c>
      <c r="G599" s="227">
        <v>363.13499999999999</v>
      </c>
      <c r="H599" s="437">
        <v>340.43099999999998</v>
      </c>
      <c r="I599" s="434" t="e">
        <f>#REF!-B599</f>
        <v>#REF!</v>
      </c>
    </row>
    <row r="600" spans="1:9" ht="15">
      <c r="A600" s="222" t="s">
        <v>181</v>
      </c>
      <c r="B600" s="228" t="s">
        <v>1056</v>
      </c>
      <c r="C600" s="223" t="s">
        <v>1056</v>
      </c>
      <c r="D600" s="224" t="s">
        <v>1057</v>
      </c>
      <c r="E600" s="225" t="s">
        <v>12</v>
      </c>
      <c r="F600" s="226">
        <v>25</v>
      </c>
      <c r="G600" s="227">
        <v>363.13499999999999</v>
      </c>
      <c r="H600" s="437">
        <v>340.43099999999998</v>
      </c>
      <c r="I600" s="434" t="e">
        <f>#REF!-B600</f>
        <v>#REF!</v>
      </c>
    </row>
    <row r="601" spans="1:9" ht="15">
      <c r="A601" s="222" t="s">
        <v>181</v>
      </c>
      <c r="B601" s="228" t="s">
        <v>1058</v>
      </c>
      <c r="C601" s="223" t="s">
        <v>1058</v>
      </c>
      <c r="D601" s="224" t="s">
        <v>1059</v>
      </c>
      <c r="E601" s="225" t="s">
        <v>12</v>
      </c>
      <c r="F601" s="226">
        <v>25</v>
      </c>
      <c r="G601" s="227">
        <v>363.13499999999999</v>
      </c>
      <c r="H601" s="437">
        <v>340.43099999999998</v>
      </c>
      <c r="I601" s="434" t="e">
        <f>#REF!-B601</f>
        <v>#REF!</v>
      </c>
    </row>
    <row r="602" spans="1:9" ht="15">
      <c r="A602" s="222" t="s">
        <v>181</v>
      </c>
      <c r="B602" s="228" t="s">
        <v>1060</v>
      </c>
      <c r="C602" s="223" t="s">
        <v>1060</v>
      </c>
      <c r="D602" s="224" t="s">
        <v>1061</v>
      </c>
      <c r="E602" s="225" t="s">
        <v>12</v>
      </c>
      <c r="F602" s="226">
        <v>16.25</v>
      </c>
      <c r="G602" s="227">
        <v>228.46975</v>
      </c>
      <c r="H602" s="437">
        <v>214.18299999999999</v>
      </c>
      <c r="I602" s="434" t="e">
        <f>#REF!-B602</f>
        <v>#REF!</v>
      </c>
    </row>
    <row r="603" spans="1:9" ht="15">
      <c r="A603" s="222" t="s">
        <v>181</v>
      </c>
      <c r="B603" s="228" t="s">
        <v>1062</v>
      </c>
      <c r="C603" s="223" t="s">
        <v>1062</v>
      </c>
      <c r="D603" s="224" t="s">
        <v>1063</v>
      </c>
      <c r="E603" s="225" t="s">
        <v>12</v>
      </c>
      <c r="F603" s="226">
        <v>16.25</v>
      </c>
      <c r="G603" s="227">
        <v>228.46975</v>
      </c>
      <c r="H603" s="437">
        <v>214.18299999999999</v>
      </c>
      <c r="I603" s="434" t="e">
        <f>#REF!-B603</f>
        <v>#REF!</v>
      </c>
    </row>
    <row r="604" spans="1:9" ht="15">
      <c r="A604" s="222" t="s">
        <v>181</v>
      </c>
      <c r="B604" s="228" t="s">
        <v>1064</v>
      </c>
      <c r="C604" s="223" t="s">
        <v>1064</v>
      </c>
      <c r="D604" s="224" t="s">
        <v>1065</v>
      </c>
      <c r="E604" s="225" t="s">
        <v>12</v>
      </c>
      <c r="F604" s="226">
        <v>16.25</v>
      </c>
      <c r="G604" s="227">
        <v>228.46975</v>
      </c>
      <c r="H604" s="437">
        <v>214.18299999999999</v>
      </c>
      <c r="I604" s="434" t="e">
        <f>#REF!-B604</f>
        <v>#REF!</v>
      </c>
    </row>
    <row r="605" spans="1:9" ht="15">
      <c r="A605" s="222" t="s">
        <v>181</v>
      </c>
      <c r="B605" s="228" t="s">
        <v>1066</v>
      </c>
      <c r="C605" s="223" t="s">
        <v>1066</v>
      </c>
      <c r="D605" s="224" t="s">
        <v>1067</v>
      </c>
      <c r="E605" s="225" t="s">
        <v>12</v>
      </c>
      <c r="F605" s="226">
        <v>16.25</v>
      </c>
      <c r="G605" s="227">
        <v>228.46975</v>
      </c>
      <c r="H605" s="437">
        <v>214.18299999999999</v>
      </c>
      <c r="I605" s="434" t="e">
        <f>#REF!-B605</f>
        <v>#REF!</v>
      </c>
    </row>
    <row r="606" spans="1:9" ht="15">
      <c r="A606" s="222" t="s">
        <v>181</v>
      </c>
      <c r="B606" s="228" t="s">
        <v>1068</v>
      </c>
      <c r="C606" s="223" t="s">
        <v>1068</v>
      </c>
      <c r="D606" s="224" t="s">
        <v>1069</v>
      </c>
      <c r="E606" s="225" t="s">
        <v>12</v>
      </c>
      <c r="F606" s="226">
        <v>19</v>
      </c>
      <c r="G606" s="227">
        <v>263.61149999999998</v>
      </c>
      <c r="H606" s="437">
        <v>247.13174999999998</v>
      </c>
      <c r="I606" s="434" t="e">
        <f>#REF!-B606</f>
        <v>#REF!</v>
      </c>
    </row>
    <row r="607" spans="1:9" ht="15">
      <c r="A607" s="222" t="s">
        <v>181</v>
      </c>
      <c r="B607" s="228" t="s">
        <v>1070</v>
      </c>
      <c r="C607" s="223" t="s">
        <v>1070</v>
      </c>
      <c r="D607" s="224" t="s">
        <v>1071</v>
      </c>
      <c r="E607" s="225" t="s">
        <v>12</v>
      </c>
      <c r="F607" s="226">
        <v>19</v>
      </c>
      <c r="G607" s="227">
        <v>263.61149999999998</v>
      </c>
      <c r="H607" s="437">
        <v>247.13174999999998</v>
      </c>
      <c r="I607" s="434" t="e">
        <f>#REF!-B607</f>
        <v>#REF!</v>
      </c>
    </row>
    <row r="608" spans="1:9" ht="15">
      <c r="A608" s="222" t="s">
        <v>181</v>
      </c>
      <c r="B608" s="228" t="s">
        <v>1072</v>
      </c>
      <c r="C608" s="223" t="s">
        <v>1072</v>
      </c>
      <c r="D608" s="224" t="s">
        <v>1073</v>
      </c>
      <c r="E608" s="225" t="s">
        <v>12</v>
      </c>
      <c r="F608" s="226">
        <v>19</v>
      </c>
      <c r="G608" s="227">
        <v>263.61149999999998</v>
      </c>
      <c r="H608" s="437">
        <v>247.13174999999998</v>
      </c>
      <c r="I608" s="434" t="e">
        <f>#REF!-B608</f>
        <v>#REF!</v>
      </c>
    </row>
    <row r="609" spans="1:9" ht="15">
      <c r="A609" s="222" t="s">
        <v>181</v>
      </c>
      <c r="B609" s="228" t="s">
        <v>1074</v>
      </c>
      <c r="C609" s="223" t="s">
        <v>1074</v>
      </c>
      <c r="D609" s="224" t="s">
        <v>1075</v>
      </c>
      <c r="E609" s="225" t="s">
        <v>12</v>
      </c>
      <c r="F609" s="226">
        <v>19</v>
      </c>
      <c r="G609" s="227">
        <v>263.61149999999998</v>
      </c>
      <c r="H609" s="437">
        <v>247.13174999999998</v>
      </c>
      <c r="I609" s="434" t="e">
        <f>#REF!-B609</f>
        <v>#REF!</v>
      </c>
    </row>
    <row r="610" spans="1:9" ht="15">
      <c r="A610" s="222" t="s">
        <v>181</v>
      </c>
      <c r="B610" s="228" t="s">
        <v>1076</v>
      </c>
      <c r="C610" s="223" t="s">
        <v>1076</v>
      </c>
      <c r="D610" s="224" t="s">
        <v>1077</v>
      </c>
      <c r="E610" s="225" t="s">
        <v>12</v>
      </c>
      <c r="F610" s="226">
        <v>14.05</v>
      </c>
      <c r="G610" s="227">
        <v>194.102</v>
      </c>
      <c r="H610" s="437">
        <v>181.96525</v>
      </c>
      <c r="I610" s="434" t="e">
        <f>#REF!-B610</f>
        <v>#REF!</v>
      </c>
    </row>
    <row r="611" spans="1:9" ht="15">
      <c r="A611" s="222" t="s">
        <v>181</v>
      </c>
      <c r="B611" s="228" t="s">
        <v>1078</v>
      </c>
      <c r="C611" s="223" t="s">
        <v>1078</v>
      </c>
      <c r="D611" s="224" t="s">
        <v>1077</v>
      </c>
      <c r="E611" s="225" t="s">
        <v>12</v>
      </c>
      <c r="F611" s="226">
        <v>14.05</v>
      </c>
      <c r="G611" s="227">
        <v>194.102</v>
      </c>
      <c r="H611" s="437">
        <v>181.96525</v>
      </c>
      <c r="I611" s="434" t="e">
        <f>#REF!-B611</f>
        <v>#REF!</v>
      </c>
    </row>
    <row r="612" spans="1:9" ht="15">
      <c r="A612" s="222" t="s">
        <v>181</v>
      </c>
      <c r="B612" s="228" t="s">
        <v>1079</v>
      </c>
      <c r="C612" s="223" t="s">
        <v>1079</v>
      </c>
      <c r="D612" s="224" t="s">
        <v>1077</v>
      </c>
      <c r="E612" s="225" t="s">
        <v>12</v>
      </c>
      <c r="F612" s="226">
        <v>14.05</v>
      </c>
      <c r="G612" s="227">
        <v>194.102</v>
      </c>
      <c r="H612" s="437">
        <v>181.96525</v>
      </c>
      <c r="I612" s="434" t="e">
        <f>#REF!-B612</f>
        <v>#REF!</v>
      </c>
    </row>
    <row r="613" spans="1:9" ht="15">
      <c r="A613" s="222" t="s">
        <v>181</v>
      </c>
      <c r="B613" s="228" t="s">
        <v>1080</v>
      </c>
      <c r="C613" s="223" t="s">
        <v>1080</v>
      </c>
      <c r="D613" s="224" t="s">
        <v>1077</v>
      </c>
      <c r="E613" s="225" t="s">
        <v>12</v>
      </c>
      <c r="F613" s="226">
        <v>14.05</v>
      </c>
      <c r="G613" s="227">
        <v>194.102</v>
      </c>
      <c r="H613" s="437">
        <v>181.96525</v>
      </c>
      <c r="I613" s="434" t="e">
        <f>#REF!-B613</f>
        <v>#REF!</v>
      </c>
    </row>
    <row r="614" spans="1:9" ht="15">
      <c r="A614" s="222" t="s">
        <v>181</v>
      </c>
      <c r="B614" s="228" t="s">
        <v>1081</v>
      </c>
      <c r="C614" s="223" t="s">
        <v>1081</v>
      </c>
      <c r="D614" s="224" t="s">
        <v>1082</v>
      </c>
      <c r="E614" s="225" t="s">
        <v>12</v>
      </c>
      <c r="F614" s="226">
        <v>16</v>
      </c>
      <c r="G614" s="227">
        <v>224.761</v>
      </c>
      <c r="H614" s="437">
        <v>210.71074999999999</v>
      </c>
      <c r="I614" s="434" t="e">
        <f>#REF!-B614</f>
        <v>#REF!</v>
      </c>
    </row>
    <row r="615" spans="1:9" ht="15">
      <c r="A615" s="222" t="s">
        <v>181</v>
      </c>
      <c r="B615" s="228" t="s">
        <v>1083</v>
      </c>
      <c r="C615" s="223" t="s">
        <v>1083</v>
      </c>
      <c r="D615" s="224" t="s">
        <v>1082</v>
      </c>
      <c r="E615" s="225" t="s">
        <v>12</v>
      </c>
      <c r="F615" s="226">
        <v>16</v>
      </c>
      <c r="G615" s="227">
        <v>224.761</v>
      </c>
      <c r="H615" s="437">
        <v>210.71074999999999</v>
      </c>
      <c r="I615" s="434" t="e">
        <f>#REF!-B615</f>
        <v>#REF!</v>
      </c>
    </row>
    <row r="616" spans="1:9" ht="15">
      <c r="A616" s="222" t="s">
        <v>181</v>
      </c>
      <c r="B616" s="228" t="s">
        <v>1084</v>
      </c>
      <c r="C616" s="223" t="s">
        <v>1084</v>
      </c>
      <c r="D616" s="224" t="s">
        <v>1082</v>
      </c>
      <c r="E616" s="225" t="s">
        <v>12</v>
      </c>
      <c r="F616" s="226">
        <v>16</v>
      </c>
      <c r="G616" s="227">
        <v>224.761</v>
      </c>
      <c r="H616" s="437">
        <v>210.71074999999999</v>
      </c>
      <c r="I616" s="434" t="e">
        <f>#REF!-B616</f>
        <v>#REF!</v>
      </c>
    </row>
    <row r="617" spans="1:9" ht="15">
      <c r="A617" s="222" t="s">
        <v>181</v>
      </c>
      <c r="B617" s="228" t="s">
        <v>1085</v>
      </c>
      <c r="C617" s="223" t="s">
        <v>1085</v>
      </c>
      <c r="D617" s="224" t="s">
        <v>1082</v>
      </c>
      <c r="E617" s="225" t="s">
        <v>12</v>
      </c>
      <c r="F617" s="226">
        <v>16</v>
      </c>
      <c r="G617" s="227">
        <v>224.761</v>
      </c>
      <c r="H617" s="437">
        <v>210.71074999999999</v>
      </c>
      <c r="I617" s="434" t="e">
        <f>#REF!-B617</f>
        <v>#REF!</v>
      </c>
    </row>
    <row r="618" spans="1:9" ht="15">
      <c r="A618" s="222" t="s">
        <v>181</v>
      </c>
      <c r="B618" s="228" t="s">
        <v>1086</v>
      </c>
      <c r="C618" s="223" t="s">
        <v>1086</v>
      </c>
      <c r="D618" s="224" t="s">
        <v>1087</v>
      </c>
      <c r="E618" s="225" t="s">
        <v>12</v>
      </c>
      <c r="F618" s="226">
        <v>33</v>
      </c>
      <c r="G618" s="227">
        <v>519.23574999999994</v>
      </c>
      <c r="H618" s="437">
        <v>486.77074999999996</v>
      </c>
      <c r="I618" s="434" t="e">
        <f>#REF!-B618</f>
        <v>#REF!</v>
      </c>
    </row>
    <row r="619" spans="1:9" ht="15">
      <c r="A619" s="222" t="s">
        <v>181</v>
      </c>
      <c r="B619" s="228" t="s">
        <v>1088</v>
      </c>
      <c r="C619" s="223" t="s">
        <v>1088</v>
      </c>
      <c r="D619" s="224" t="s">
        <v>1089</v>
      </c>
      <c r="E619" s="225" t="s">
        <v>12</v>
      </c>
      <c r="F619" s="226">
        <v>33</v>
      </c>
      <c r="G619" s="227">
        <v>519.23574999999994</v>
      </c>
      <c r="H619" s="437">
        <v>486.77074999999996</v>
      </c>
      <c r="I619" s="434" t="e">
        <f>#REF!-B619</f>
        <v>#REF!</v>
      </c>
    </row>
    <row r="620" spans="1:9" ht="15">
      <c r="A620" s="222" t="s">
        <v>181</v>
      </c>
      <c r="B620" s="228" t="s">
        <v>1090</v>
      </c>
      <c r="C620" s="223" t="s">
        <v>1090</v>
      </c>
      <c r="D620" s="224" t="s">
        <v>1091</v>
      </c>
      <c r="E620" s="225" t="s">
        <v>12</v>
      </c>
      <c r="F620" s="226">
        <v>33</v>
      </c>
      <c r="G620" s="227">
        <v>519.23574999999994</v>
      </c>
      <c r="H620" s="437">
        <v>486.77074999999996</v>
      </c>
      <c r="I620" s="434" t="e">
        <f>#REF!-B620</f>
        <v>#REF!</v>
      </c>
    </row>
    <row r="621" spans="1:9" ht="15">
      <c r="A621" s="222" t="s">
        <v>181</v>
      </c>
      <c r="B621" s="228" t="s">
        <v>1092</v>
      </c>
      <c r="C621" s="223" t="s">
        <v>1092</v>
      </c>
      <c r="D621" s="224" t="s">
        <v>1093</v>
      </c>
      <c r="E621" s="225" t="s">
        <v>12</v>
      </c>
      <c r="F621" s="226">
        <v>33</v>
      </c>
      <c r="G621" s="227">
        <v>519.23574999999994</v>
      </c>
      <c r="H621" s="437">
        <v>486.77074999999996</v>
      </c>
      <c r="I621" s="434" t="e">
        <f>#REF!-B621</f>
        <v>#REF!</v>
      </c>
    </row>
    <row r="622" spans="1:9" ht="15">
      <c r="A622" s="222" t="s">
        <v>181</v>
      </c>
      <c r="B622" s="228" t="s">
        <v>1094</v>
      </c>
      <c r="C622" s="223" t="s">
        <v>1094</v>
      </c>
      <c r="D622" s="224" t="s">
        <v>1095</v>
      </c>
      <c r="E622" s="225" t="s">
        <v>12</v>
      </c>
      <c r="F622" s="226">
        <v>38.5</v>
      </c>
      <c r="G622" s="227">
        <v>623.0915</v>
      </c>
      <c r="H622" s="437">
        <v>584.13350000000003</v>
      </c>
      <c r="I622" s="434" t="e">
        <f>#REF!-B622</f>
        <v>#REF!</v>
      </c>
    </row>
    <row r="623" spans="1:9" ht="15">
      <c r="A623" s="222" t="s">
        <v>181</v>
      </c>
      <c r="B623" s="228" t="s">
        <v>1096</v>
      </c>
      <c r="C623" s="223" t="s">
        <v>1096</v>
      </c>
      <c r="D623" s="224" t="s">
        <v>1097</v>
      </c>
      <c r="E623" s="225" t="s">
        <v>12</v>
      </c>
      <c r="F623" s="226">
        <v>38.5</v>
      </c>
      <c r="G623" s="227">
        <v>623.0915</v>
      </c>
      <c r="H623" s="437">
        <v>584.13350000000003</v>
      </c>
      <c r="I623" s="434" t="e">
        <f>#REF!-B623</f>
        <v>#REF!</v>
      </c>
    </row>
    <row r="624" spans="1:9" ht="15">
      <c r="A624" s="222" t="s">
        <v>181</v>
      </c>
      <c r="B624" s="228" t="s">
        <v>1098</v>
      </c>
      <c r="C624" s="223" t="s">
        <v>1098</v>
      </c>
      <c r="D624" s="224" t="s">
        <v>1099</v>
      </c>
      <c r="E624" s="225" t="s">
        <v>12</v>
      </c>
      <c r="F624" s="226">
        <v>38.5</v>
      </c>
      <c r="G624" s="227">
        <v>623.0915</v>
      </c>
      <c r="H624" s="437">
        <v>584.13350000000003</v>
      </c>
      <c r="I624" s="434" t="e">
        <f>#REF!-B624</f>
        <v>#REF!</v>
      </c>
    </row>
    <row r="625" spans="1:9" ht="15">
      <c r="A625" s="222" t="s">
        <v>181</v>
      </c>
      <c r="B625" s="228" t="s">
        <v>1100</v>
      </c>
      <c r="C625" s="223" t="s">
        <v>1100</v>
      </c>
      <c r="D625" s="224" t="s">
        <v>1101</v>
      </c>
      <c r="E625" s="225" t="s">
        <v>12</v>
      </c>
      <c r="F625" s="226">
        <v>38.5</v>
      </c>
      <c r="G625" s="227">
        <v>623.0915</v>
      </c>
      <c r="H625" s="437">
        <v>584.13350000000003</v>
      </c>
      <c r="I625" s="434" t="e">
        <f>#REF!-B625</f>
        <v>#REF!</v>
      </c>
    </row>
    <row r="626" spans="1:9" ht="15">
      <c r="A626" s="222" t="s">
        <v>181</v>
      </c>
      <c r="B626" s="228" t="s">
        <v>1102</v>
      </c>
      <c r="C626" s="223" t="s">
        <v>1102</v>
      </c>
      <c r="D626" s="224" t="s">
        <v>1103</v>
      </c>
      <c r="E626" s="225" t="s">
        <v>12</v>
      </c>
      <c r="F626" s="226">
        <v>30.15</v>
      </c>
      <c r="G626" s="227">
        <v>402.42624999999998</v>
      </c>
      <c r="H626" s="437">
        <v>377.26049999999998</v>
      </c>
      <c r="I626" s="434" t="e">
        <f>#REF!-B626</f>
        <v>#REF!</v>
      </c>
    </row>
    <row r="627" spans="1:9" ht="15">
      <c r="A627" s="222" t="s">
        <v>181</v>
      </c>
      <c r="B627" s="228" t="s">
        <v>1104</v>
      </c>
      <c r="C627" s="223" t="s">
        <v>1104</v>
      </c>
      <c r="D627" s="224" t="s">
        <v>1105</v>
      </c>
      <c r="E627" s="225" t="s">
        <v>12</v>
      </c>
      <c r="F627" s="226">
        <v>30.15</v>
      </c>
      <c r="G627" s="227">
        <v>402.42624999999998</v>
      </c>
      <c r="H627" s="437">
        <v>377.26049999999998</v>
      </c>
      <c r="I627" s="434" t="e">
        <f>#REF!-B627</f>
        <v>#REF!</v>
      </c>
    </row>
    <row r="628" spans="1:9" ht="15">
      <c r="A628" s="222" t="s">
        <v>181</v>
      </c>
      <c r="B628" s="228" t="s">
        <v>1106</v>
      </c>
      <c r="C628" s="223" t="s">
        <v>1106</v>
      </c>
      <c r="D628" s="224" t="s">
        <v>1107</v>
      </c>
      <c r="E628" s="225" t="s">
        <v>12</v>
      </c>
      <c r="F628" s="226">
        <v>30.15</v>
      </c>
      <c r="G628" s="227">
        <v>402.42624999999998</v>
      </c>
      <c r="H628" s="437">
        <v>377.26049999999998</v>
      </c>
      <c r="I628" s="434" t="e">
        <f>#REF!-B628</f>
        <v>#REF!</v>
      </c>
    </row>
    <row r="629" spans="1:9" ht="15">
      <c r="A629" s="222" t="s">
        <v>181</v>
      </c>
      <c r="B629" s="228" t="s">
        <v>1108</v>
      </c>
      <c r="C629" s="223" t="s">
        <v>1108</v>
      </c>
      <c r="D629" s="224" t="s">
        <v>1109</v>
      </c>
      <c r="E629" s="225" t="s">
        <v>12</v>
      </c>
      <c r="F629" s="226">
        <v>30.15</v>
      </c>
      <c r="G629" s="227">
        <v>402.42624999999998</v>
      </c>
      <c r="H629" s="437">
        <v>377.26049999999998</v>
      </c>
      <c r="I629" s="434" t="e">
        <f>#REF!-B629</f>
        <v>#REF!</v>
      </c>
    </row>
    <row r="630" spans="1:9" ht="15">
      <c r="A630" s="222" t="s">
        <v>181</v>
      </c>
      <c r="B630" s="228" t="s">
        <v>1110</v>
      </c>
      <c r="C630" s="223" t="s">
        <v>1110</v>
      </c>
      <c r="D630" s="224" t="s">
        <v>1111</v>
      </c>
      <c r="E630" s="225" t="s">
        <v>12</v>
      </c>
      <c r="F630" s="226">
        <v>30.5</v>
      </c>
      <c r="G630" s="227">
        <v>443.03974999999997</v>
      </c>
      <c r="H630" s="437">
        <v>415.33699999999999</v>
      </c>
      <c r="I630" s="434" t="e">
        <f>#REF!-B630</f>
        <v>#REF!</v>
      </c>
    </row>
    <row r="631" spans="1:9" ht="15">
      <c r="A631" s="222" t="s">
        <v>181</v>
      </c>
      <c r="B631" s="228" t="s">
        <v>1112</v>
      </c>
      <c r="C631" s="223" t="s">
        <v>1112</v>
      </c>
      <c r="D631" s="224" t="s">
        <v>1113</v>
      </c>
      <c r="E631" s="225" t="s">
        <v>12</v>
      </c>
      <c r="F631" s="226">
        <v>30.5</v>
      </c>
      <c r="G631" s="227">
        <v>443.03974999999997</v>
      </c>
      <c r="H631" s="437">
        <v>415.33699999999999</v>
      </c>
      <c r="I631" s="434" t="e">
        <f>#REF!-B631</f>
        <v>#REF!</v>
      </c>
    </row>
    <row r="632" spans="1:9" ht="15">
      <c r="A632" s="222" t="s">
        <v>181</v>
      </c>
      <c r="B632" s="228" t="s">
        <v>1114</v>
      </c>
      <c r="C632" s="223" t="s">
        <v>1114</v>
      </c>
      <c r="D632" s="224" t="s">
        <v>1115</v>
      </c>
      <c r="E632" s="225" t="s">
        <v>12</v>
      </c>
      <c r="F632" s="226">
        <v>30.5</v>
      </c>
      <c r="G632" s="227">
        <v>443.03974999999997</v>
      </c>
      <c r="H632" s="437">
        <v>415.33699999999999</v>
      </c>
      <c r="I632" s="434" t="e">
        <f>#REF!-B632</f>
        <v>#REF!</v>
      </c>
    </row>
    <row r="633" spans="1:9" ht="15">
      <c r="A633" s="222" t="s">
        <v>181</v>
      </c>
      <c r="B633" s="228" t="s">
        <v>1116</v>
      </c>
      <c r="C633" s="223" t="s">
        <v>1116</v>
      </c>
      <c r="D633" s="224" t="s">
        <v>1117</v>
      </c>
      <c r="E633" s="225" t="s">
        <v>12</v>
      </c>
      <c r="F633" s="226">
        <v>30.5</v>
      </c>
      <c r="G633" s="227">
        <v>443.03974999999997</v>
      </c>
      <c r="H633" s="437">
        <v>415.33699999999999</v>
      </c>
      <c r="I633" s="434" t="e">
        <f>#REF!-B633</f>
        <v>#REF!</v>
      </c>
    </row>
    <row r="634" spans="1:9" ht="15">
      <c r="A634" s="222" t="s">
        <v>181</v>
      </c>
      <c r="B634" s="228" t="s">
        <v>1118</v>
      </c>
      <c r="C634" s="223" t="s">
        <v>1118</v>
      </c>
      <c r="D634" s="224" t="s">
        <v>1119</v>
      </c>
      <c r="E634" s="225" t="s">
        <v>12</v>
      </c>
      <c r="F634" s="226">
        <v>30.5</v>
      </c>
      <c r="G634" s="227">
        <v>443.03974999999997</v>
      </c>
      <c r="H634" s="437">
        <v>415.33699999999999</v>
      </c>
      <c r="I634" s="434" t="e">
        <f>#REF!-B634</f>
        <v>#REF!</v>
      </c>
    </row>
    <row r="635" spans="1:9" ht="15">
      <c r="A635" s="222" t="s">
        <v>181</v>
      </c>
      <c r="B635" s="228" t="s">
        <v>1120</v>
      </c>
      <c r="C635" s="223" t="s">
        <v>1120</v>
      </c>
      <c r="D635" s="224" t="s">
        <v>1121</v>
      </c>
      <c r="E635" s="225" t="s">
        <v>12</v>
      </c>
      <c r="F635" s="226">
        <v>30.5</v>
      </c>
      <c r="G635" s="227">
        <v>443.03974999999997</v>
      </c>
      <c r="H635" s="437">
        <v>415.33699999999999</v>
      </c>
      <c r="I635" s="434" t="e">
        <f>#REF!-B635</f>
        <v>#REF!</v>
      </c>
    </row>
    <row r="636" spans="1:9" ht="15">
      <c r="A636" s="222" t="s">
        <v>181</v>
      </c>
      <c r="B636" s="228" t="s">
        <v>1122</v>
      </c>
      <c r="C636" s="223" t="s">
        <v>1122</v>
      </c>
      <c r="D636" s="224" t="s">
        <v>1123</v>
      </c>
      <c r="E636" s="225" t="s">
        <v>12</v>
      </c>
      <c r="F636" s="226">
        <v>30.5</v>
      </c>
      <c r="G636" s="227">
        <v>443.03974999999997</v>
      </c>
      <c r="H636" s="437">
        <v>415.33699999999999</v>
      </c>
      <c r="I636" s="434" t="e">
        <f>#REF!-B636</f>
        <v>#REF!</v>
      </c>
    </row>
    <row r="637" spans="1:9" ht="15">
      <c r="A637" s="222" t="s">
        <v>181</v>
      </c>
      <c r="B637" s="228" t="s">
        <v>1124</v>
      </c>
      <c r="C637" s="223" t="s">
        <v>1124</v>
      </c>
      <c r="D637" s="224" t="s">
        <v>1125</v>
      </c>
      <c r="E637" s="225" t="s">
        <v>12</v>
      </c>
      <c r="F637" s="226">
        <v>30.5</v>
      </c>
      <c r="G637" s="227">
        <v>443.03974999999997</v>
      </c>
      <c r="H637" s="437">
        <v>415.33699999999999</v>
      </c>
      <c r="I637" s="434" t="e">
        <f>#REF!-B637</f>
        <v>#REF!</v>
      </c>
    </row>
    <row r="638" spans="1:9" ht="15">
      <c r="A638" s="222" t="s">
        <v>181</v>
      </c>
      <c r="B638" s="228" t="s">
        <v>1126</v>
      </c>
      <c r="C638" s="223" t="s">
        <v>1126</v>
      </c>
      <c r="D638" s="224" t="s">
        <v>1127</v>
      </c>
      <c r="E638" s="225" t="s">
        <v>12</v>
      </c>
      <c r="F638" s="226">
        <v>8</v>
      </c>
      <c r="G638" s="227">
        <v>116.58374999999999</v>
      </c>
      <c r="H638" s="437">
        <v>109.29525</v>
      </c>
      <c r="I638" s="434" t="e">
        <f>#REF!-B638</f>
        <v>#REF!</v>
      </c>
    </row>
    <row r="639" spans="1:9" ht="15">
      <c r="A639" s="222" t="s">
        <v>181</v>
      </c>
      <c r="B639" s="228" t="s">
        <v>1128</v>
      </c>
      <c r="C639" s="223" t="s">
        <v>1128</v>
      </c>
      <c r="D639" s="224" t="s">
        <v>1129</v>
      </c>
      <c r="E639" s="225" t="s">
        <v>12</v>
      </c>
      <c r="F639" s="226">
        <v>8</v>
      </c>
      <c r="G639" s="227">
        <v>116.58374999999999</v>
      </c>
      <c r="H639" s="437">
        <v>109.29525</v>
      </c>
      <c r="I639" s="434" t="e">
        <f>#REF!-B639</f>
        <v>#REF!</v>
      </c>
    </row>
    <row r="640" spans="1:9" ht="15">
      <c r="A640" s="222" t="s">
        <v>181</v>
      </c>
      <c r="B640" s="228" t="s">
        <v>1130</v>
      </c>
      <c r="C640" s="223" t="s">
        <v>1130</v>
      </c>
      <c r="D640" s="224" t="s">
        <v>1131</v>
      </c>
      <c r="E640" s="225" t="s">
        <v>12</v>
      </c>
      <c r="F640" s="226">
        <v>8</v>
      </c>
      <c r="G640" s="227">
        <v>116.58374999999999</v>
      </c>
      <c r="H640" s="437">
        <v>109.29525</v>
      </c>
      <c r="I640" s="434" t="e">
        <f>#REF!-B640</f>
        <v>#REF!</v>
      </c>
    </row>
    <row r="641" spans="1:9" ht="15">
      <c r="A641" s="222" t="s">
        <v>181</v>
      </c>
      <c r="B641" s="228" t="s">
        <v>1132</v>
      </c>
      <c r="C641" s="223" t="s">
        <v>1132</v>
      </c>
      <c r="D641" s="224" t="s">
        <v>1133</v>
      </c>
      <c r="E641" s="225" t="s">
        <v>12</v>
      </c>
      <c r="F641" s="226">
        <v>8</v>
      </c>
      <c r="G641" s="227">
        <v>116.58374999999999</v>
      </c>
      <c r="H641" s="437">
        <v>109.29525</v>
      </c>
      <c r="I641" s="434" t="e">
        <f>#REF!-B641</f>
        <v>#REF!</v>
      </c>
    </row>
    <row r="642" spans="1:9" ht="15">
      <c r="A642" s="222" t="s">
        <v>181</v>
      </c>
      <c r="B642" s="228" t="s">
        <v>1134</v>
      </c>
      <c r="C642" s="223" t="s">
        <v>1134</v>
      </c>
      <c r="D642" s="224" t="s">
        <v>1135</v>
      </c>
      <c r="E642" s="225" t="s">
        <v>12</v>
      </c>
      <c r="F642" s="226">
        <v>8</v>
      </c>
      <c r="G642" s="227">
        <v>116.58374999999999</v>
      </c>
      <c r="H642" s="437">
        <v>109.29525</v>
      </c>
      <c r="I642" s="434" t="e">
        <f>#REF!-B642</f>
        <v>#REF!</v>
      </c>
    </row>
    <row r="643" spans="1:9" ht="15">
      <c r="A643" s="222" t="s">
        <v>181</v>
      </c>
      <c r="B643" s="228" t="s">
        <v>1136</v>
      </c>
      <c r="C643" s="223" t="s">
        <v>1136</v>
      </c>
      <c r="D643" s="224" t="s">
        <v>1137</v>
      </c>
      <c r="E643" s="225" t="s">
        <v>12</v>
      </c>
      <c r="F643" s="226">
        <v>8</v>
      </c>
      <c r="G643" s="227">
        <v>116.58374999999999</v>
      </c>
      <c r="H643" s="437">
        <v>109.29525</v>
      </c>
      <c r="I643" s="434" t="e">
        <f>#REF!-B643</f>
        <v>#REF!</v>
      </c>
    </row>
    <row r="644" spans="1:9" ht="15">
      <c r="A644" s="222" t="s">
        <v>181</v>
      </c>
      <c r="B644" s="228" t="s">
        <v>1138</v>
      </c>
      <c r="C644" s="223" t="s">
        <v>1138</v>
      </c>
      <c r="D644" s="224" t="s">
        <v>1139</v>
      </c>
      <c r="E644" s="225" t="s">
        <v>12</v>
      </c>
      <c r="F644" s="226">
        <v>8</v>
      </c>
      <c r="G644" s="227">
        <v>116.58374999999999</v>
      </c>
      <c r="H644" s="437">
        <v>109.29525</v>
      </c>
      <c r="I644" s="434" t="e">
        <f>#REF!-B644</f>
        <v>#REF!</v>
      </c>
    </row>
    <row r="645" spans="1:9" ht="15">
      <c r="A645" s="222" t="s">
        <v>181</v>
      </c>
      <c r="B645" s="228" t="s">
        <v>1140</v>
      </c>
      <c r="C645" s="223" t="s">
        <v>1140</v>
      </c>
      <c r="D645" s="224" t="s">
        <v>1141</v>
      </c>
      <c r="E645" s="225" t="s">
        <v>12</v>
      </c>
      <c r="F645" s="226">
        <v>8</v>
      </c>
      <c r="G645" s="227">
        <v>116.58374999999999</v>
      </c>
      <c r="H645" s="437">
        <v>109.29525</v>
      </c>
      <c r="I645" s="434" t="e">
        <f>#REF!-B645</f>
        <v>#REF!</v>
      </c>
    </row>
    <row r="646" spans="1:9" ht="15">
      <c r="A646" s="222" t="s">
        <v>181</v>
      </c>
      <c r="B646" s="228" t="s">
        <v>1142</v>
      </c>
      <c r="C646" s="223" t="s">
        <v>1142</v>
      </c>
      <c r="D646" s="224" t="s">
        <v>1143</v>
      </c>
      <c r="E646" s="225" t="s">
        <v>12</v>
      </c>
      <c r="F646" s="226">
        <v>13.95</v>
      </c>
      <c r="G646" s="227">
        <v>194.09125</v>
      </c>
      <c r="H646" s="437">
        <v>181.9545</v>
      </c>
      <c r="I646" s="434" t="e">
        <f>#REF!-B646</f>
        <v>#REF!</v>
      </c>
    </row>
    <row r="647" spans="1:9" ht="15">
      <c r="A647" s="222" t="s">
        <v>181</v>
      </c>
      <c r="B647" s="228" t="s">
        <v>1144</v>
      </c>
      <c r="C647" s="223" t="s">
        <v>1144</v>
      </c>
      <c r="D647" s="224" t="s">
        <v>1145</v>
      </c>
      <c r="E647" s="225" t="s">
        <v>12</v>
      </c>
      <c r="F647" s="226">
        <v>13.95</v>
      </c>
      <c r="G647" s="227">
        <v>194.09125</v>
      </c>
      <c r="H647" s="437">
        <v>181.9545</v>
      </c>
      <c r="I647" s="434" t="e">
        <f>#REF!-B647</f>
        <v>#REF!</v>
      </c>
    </row>
    <row r="648" spans="1:9" ht="15">
      <c r="A648" s="222" t="s">
        <v>181</v>
      </c>
      <c r="B648" s="228" t="s">
        <v>1146</v>
      </c>
      <c r="C648" s="223" t="s">
        <v>1146</v>
      </c>
      <c r="D648" s="224" t="s">
        <v>1147</v>
      </c>
      <c r="E648" s="225" t="s">
        <v>12</v>
      </c>
      <c r="F648" s="226">
        <v>13.95</v>
      </c>
      <c r="G648" s="227">
        <v>194.09125</v>
      </c>
      <c r="H648" s="437">
        <v>181.9545</v>
      </c>
      <c r="I648" s="434" t="e">
        <f>#REF!-B648</f>
        <v>#REF!</v>
      </c>
    </row>
    <row r="649" spans="1:9" ht="15">
      <c r="A649" s="222" t="s">
        <v>181</v>
      </c>
      <c r="B649" s="228" t="s">
        <v>1148</v>
      </c>
      <c r="C649" s="223" t="s">
        <v>1148</v>
      </c>
      <c r="D649" s="224" t="s">
        <v>1149</v>
      </c>
      <c r="E649" s="225" t="s">
        <v>12</v>
      </c>
      <c r="F649" s="226">
        <v>13.95</v>
      </c>
      <c r="G649" s="227">
        <v>194.09125</v>
      </c>
      <c r="H649" s="437">
        <v>181.9545</v>
      </c>
      <c r="I649" s="434" t="e">
        <f>#REF!-B649</f>
        <v>#REF!</v>
      </c>
    </row>
    <row r="650" spans="1:9" ht="15">
      <c r="A650" s="222" t="s">
        <v>181</v>
      </c>
      <c r="B650" s="228" t="s">
        <v>1150</v>
      </c>
      <c r="C650" s="223" t="s">
        <v>1150</v>
      </c>
      <c r="D650" s="224" t="s">
        <v>1151</v>
      </c>
      <c r="E650" s="225" t="s">
        <v>12</v>
      </c>
      <c r="F650" s="226">
        <v>14.45</v>
      </c>
      <c r="G650" s="227">
        <v>204.37899999999999</v>
      </c>
      <c r="H650" s="437">
        <v>191.59724999999997</v>
      </c>
      <c r="I650" s="434" t="e">
        <f>#REF!-B650</f>
        <v>#REF!</v>
      </c>
    </row>
    <row r="651" spans="1:9" ht="15">
      <c r="A651" s="222" t="s">
        <v>181</v>
      </c>
      <c r="B651" s="228" t="s">
        <v>1152</v>
      </c>
      <c r="C651" s="223" t="s">
        <v>1152</v>
      </c>
      <c r="D651" s="224" t="s">
        <v>1153</v>
      </c>
      <c r="E651" s="225" t="s">
        <v>12</v>
      </c>
      <c r="F651" s="226">
        <v>14.45</v>
      </c>
      <c r="G651" s="227">
        <v>204.37899999999999</v>
      </c>
      <c r="H651" s="437">
        <v>191.59724999999997</v>
      </c>
      <c r="I651" s="434" t="e">
        <f>#REF!-B651</f>
        <v>#REF!</v>
      </c>
    </row>
    <row r="652" spans="1:9" ht="15">
      <c r="A652" s="222" t="s">
        <v>181</v>
      </c>
      <c r="B652" s="228" t="s">
        <v>1154</v>
      </c>
      <c r="C652" s="223" t="s">
        <v>1154</v>
      </c>
      <c r="D652" s="224" t="s">
        <v>1155</v>
      </c>
      <c r="E652" s="225" t="s">
        <v>12</v>
      </c>
      <c r="F652" s="226">
        <v>14.45</v>
      </c>
      <c r="G652" s="227">
        <v>204.37899999999999</v>
      </c>
      <c r="H652" s="437">
        <v>191.59724999999997</v>
      </c>
      <c r="I652" s="434" t="e">
        <f>#REF!-B652</f>
        <v>#REF!</v>
      </c>
    </row>
    <row r="653" spans="1:9" ht="15">
      <c r="A653" s="222" t="s">
        <v>181</v>
      </c>
      <c r="B653" s="228" t="s">
        <v>1156</v>
      </c>
      <c r="C653" s="223" t="s">
        <v>1156</v>
      </c>
      <c r="D653" s="224" t="s">
        <v>1157</v>
      </c>
      <c r="E653" s="225" t="s">
        <v>12</v>
      </c>
      <c r="F653" s="226">
        <v>14.45</v>
      </c>
      <c r="G653" s="227">
        <v>204.37899999999999</v>
      </c>
      <c r="H653" s="437">
        <v>191.59724999999997</v>
      </c>
      <c r="I653" s="434" t="e">
        <f>#REF!-B653</f>
        <v>#REF!</v>
      </c>
    </row>
    <row r="654" spans="1:9" ht="15">
      <c r="A654" s="222" t="s">
        <v>181</v>
      </c>
      <c r="B654" s="228" t="s">
        <v>1158</v>
      </c>
      <c r="C654" s="223" t="s">
        <v>1158</v>
      </c>
      <c r="D654" s="224" t="s">
        <v>1159</v>
      </c>
      <c r="E654" s="225" t="s">
        <v>12</v>
      </c>
      <c r="F654" s="226">
        <v>18.149999999999999</v>
      </c>
      <c r="G654" s="227">
        <v>269.70675</v>
      </c>
      <c r="H654" s="437">
        <v>252.83999999999997</v>
      </c>
      <c r="I654" s="434" t="e">
        <f>#REF!-B654</f>
        <v>#REF!</v>
      </c>
    </row>
    <row r="655" spans="1:9" ht="15">
      <c r="A655" s="222" t="s">
        <v>181</v>
      </c>
      <c r="B655" s="228" t="s">
        <v>1160</v>
      </c>
      <c r="C655" s="223" t="s">
        <v>1160</v>
      </c>
      <c r="D655" s="224" t="s">
        <v>1161</v>
      </c>
      <c r="E655" s="225" t="s">
        <v>12</v>
      </c>
      <c r="F655" s="226">
        <v>18.149999999999999</v>
      </c>
      <c r="G655" s="227">
        <v>269.70675</v>
      </c>
      <c r="H655" s="437">
        <v>252.83999999999997</v>
      </c>
      <c r="I655" s="434" t="e">
        <f>#REF!-B655</f>
        <v>#REF!</v>
      </c>
    </row>
    <row r="656" spans="1:9" ht="15">
      <c r="A656" s="222" t="s">
        <v>181</v>
      </c>
      <c r="B656" s="228" t="s">
        <v>1162</v>
      </c>
      <c r="C656" s="223" t="s">
        <v>1162</v>
      </c>
      <c r="D656" s="224" t="s">
        <v>1163</v>
      </c>
      <c r="E656" s="225" t="s">
        <v>12</v>
      </c>
      <c r="F656" s="226">
        <v>18.149999999999999</v>
      </c>
      <c r="G656" s="227">
        <v>269.70675</v>
      </c>
      <c r="H656" s="437">
        <v>252.83999999999997</v>
      </c>
      <c r="I656" s="434" t="e">
        <f>#REF!-B656</f>
        <v>#REF!</v>
      </c>
    </row>
    <row r="657" spans="1:9" ht="15">
      <c r="A657" s="222" t="s">
        <v>181</v>
      </c>
      <c r="B657" s="228" t="s">
        <v>1164</v>
      </c>
      <c r="C657" s="223" t="s">
        <v>1164</v>
      </c>
      <c r="D657" s="224" t="s">
        <v>1165</v>
      </c>
      <c r="E657" s="225" t="s">
        <v>12</v>
      </c>
      <c r="F657" s="226">
        <v>18.149999999999999</v>
      </c>
      <c r="G657" s="227">
        <v>269.70675</v>
      </c>
      <c r="H657" s="437">
        <v>252.83999999999997</v>
      </c>
      <c r="I657" s="434" t="e">
        <f>#REF!-B657</f>
        <v>#REF!</v>
      </c>
    </row>
    <row r="658" spans="1:9" ht="15">
      <c r="A658" s="222" t="s">
        <v>181</v>
      </c>
      <c r="B658" s="228" t="s">
        <v>1166</v>
      </c>
      <c r="C658" s="223" t="s">
        <v>1166</v>
      </c>
      <c r="D658" s="224" t="s">
        <v>1167</v>
      </c>
      <c r="E658" s="225" t="s">
        <v>12</v>
      </c>
      <c r="F658" s="226">
        <v>25</v>
      </c>
      <c r="G658" s="227">
        <v>363.13499999999999</v>
      </c>
      <c r="H658" s="437">
        <v>340.43099999999998</v>
      </c>
      <c r="I658" s="434" t="e">
        <f>#REF!-B658</f>
        <v>#REF!</v>
      </c>
    </row>
    <row r="659" spans="1:9" ht="15">
      <c r="A659" s="222" t="s">
        <v>181</v>
      </c>
      <c r="B659" s="228" t="s">
        <v>1168</v>
      </c>
      <c r="C659" s="223" t="s">
        <v>1168</v>
      </c>
      <c r="D659" s="224" t="s">
        <v>1169</v>
      </c>
      <c r="E659" s="225" t="s">
        <v>12</v>
      </c>
      <c r="F659" s="226">
        <v>25</v>
      </c>
      <c r="G659" s="227">
        <v>363.13499999999999</v>
      </c>
      <c r="H659" s="437">
        <v>340.43099999999998</v>
      </c>
      <c r="I659" s="434" t="e">
        <f>#REF!-B659</f>
        <v>#REF!</v>
      </c>
    </row>
    <row r="660" spans="1:9" ht="15">
      <c r="A660" s="222" t="s">
        <v>181</v>
      </c>
      <c r="B660" s="228" t="s">
        <v>1170</v>
      </c>
      <c r="C660" s="223" t="s">
        <v>1170</v>
      </c>
      <c r="D660" s="224" t="s">
        <v>1171</v>
      </c>
      <c r="E660" s="225" t="s">
        <v>12</v>
      </c>
      <c r="F660" s="226">
        <v>25</v>
      </c>
      <c r="G660" s="227">
        <v>363.13499999999999</v>
      </c>
      <c r="H660" s="437">
        <v>340.43099999999998</v>
      </c>
      <c r="I660" s="434" t="e">
        <f>#REF!-B660</f>
        <v>#REF!</v>
      </c>
    </row>
    <row r="661" spans="1:9" ht="15">
      <c r="A661" s="222" t="s">
        <v>181</v>
      </c>
      <c r="B661" s="228" t="s">
        <v>1172</v>
      </c>
      <c r="C661" s="223" t="s">
        <v>1172</v>
      </c>
      <c r="D661" s="224" t="s">
        <v>1173</v>
      </c>
      <c r="E661" s="225" t="s">
        <v>12</v>
      </c>
      <c r="F661" s="226">
        <v>25</v>
      </c>
      <c r="G661" s="227">
        <v>363.13499999999999</v>
      </c>
      <c r="H661" s="437">
        <v>340.43099999999998</v>
      </c>
      <c r="I661" s="434" t="e">
        <f>#REF!-B661</f>
        <v>#REF!</v>
      </c>
    </row>
    <row r="662" spans="1:9" ht="15">
      <c r="A662" s="222" t="s">
        <v>181</v>
      </c>
      <c r="B662" s="228" t="s">
        <v>1174</v>
      </c>
      <c r="C662" s="223" t="s">
        <v>1174</v>
      </c>
      <c r="D662" s="224" t="s">
        <v>1175</v>
      </c>
      <c r="E662" s="225" t="s">
        <v>12</v>
      </c>
      <c r="F662" s="226">
        <v>17.399999999999999</v>
      </c>
      <c r="G662" s="227">
        <v>245.18600000000001</v>
      </c>
      <c r="H662" s="437">
        <v>229.85649999999998</v>
      </c>
      <c r="I662" s="434" t="e">
        <f>#REF!-B662</f>
        <v>#REF!</v>
      </c>
    </row>
    <row r="663" spans="1:9" ht="15">
      <c r="A663" s="222" t="s">
        <v>181</v>
      </c>
      <c r="B663" s="228" t="s">
        <v>1176</v>
      </c>
      <c r="C663" s="223" t="s">
        <v>1176</v>
      </c>
      <c r="D663" s="224" t="s">
        <v>1177</v>
      </c>
      <c r="E663" s="225" t="s">
        <v>12</v>
      </c>
      <c r="F663" s="226">
        <v>17.399999999999999</v>
      </c>
      <c r="G663" s="227">
        <v>245.18600000000001</v>
      </c>
      <c r="H663" s="437">
        <v>229.85649999999998</v>
      </c>
      <c r="I663" s="434" t="e">
        <f>#REF!-B663</f>
        <v>#REF!</v>
      </c>
    </row>
    <row r="664" spans="1:9" ht="15">
      <c r="A664" s="222" t="s">
        <v>181</v>
      </c>
      <c r="B664" s="228" t="s">
        <v>1178</v>
      </c>
      <c r="C664" s="223" t="s">
        <v>1178</v>
      </c>
      <c r="D664" s="224" t="s">
        <v>1179</v>
      </c>
      <c r="E664" s="225" t="s">
        <v>12</v>
      </c>
      <c r="F664" s="226">
        <v>17.399999999999999</v>
      </c>
      <c r="G664" s="227">
        <v>245.18600000000001</v>
      </c>
      <c r="H664" s="437">
        <v>229.85649999999998</v>
      </c>
      <c r="I664" s="434" t="e">
        <f>#REF!-B664</f>
        <v>#REF!</v>
      </c>
    </row>
    <row r="665" spans="1:9" ht="15">
      <c r="A665" s="222" t="s">
        <v>181</v>
      </c>
      <c r="B665" s="228" t="s">
        <v>1180</v>
      </c>
      <c r="C665" s="223" t="s">
        <v>1180</v>
      </c>
      <c r="D665" s="224" t="s">
        <v>1181</v>
      </c>
      <c r="E665" s="225" t="s">
        <v>12</v>
      </c>
      <c r="F665" s="226">
        <v>17.399999999999999</v>
      </c>
      <c r="G665" s="227">
        <v>245.18600000000001</v>
      </c>
      <c r="H665" s="437">
        <v>229.85649999999998</v>
      </c>
      <c r="I665" s="434" t="e">
        <f>#REF!-B665</f>
        <v>#REF!</v>
      </c>
    </row>
    <row r="666" spans="1:9" ht="15">
      <c r="A666" s="222" t="s">
        <v>181</v>
      </c>
      <c r="B666" s="228" t="s">
        <v>1182</v>
      </c>
      <c r="C666" s="223" t="s">
        <v>1182</v>
      </c>
      <c r="D666" s="224" t="s">
        <v>1183</v>
      </c>
      <c r="E666" s="225" t="s">
        <v>12</v>
      </c>
      <c r="F666" s="226">
        <v>16.25</v>
      </c>
      <c r="G666" s="227">
        <v>228.46975</v>
      </c>
      <c r="H666" s="437">
        <v>214.18299999999999</v>
      </c>
      <c r="I666" s="434" t="e">
        <f>#REF!-B666</f>
        <v>#REF!</v>
      </c>
    </row>
    <row r="667" spans="1:9" ht="15">
      <c r="A667" s="222" t="s">
        <v>181</v>
      </c>
      <c r="B667" s="228" t="s">
        <v>1184</v>
      </c>
      <c r="C667" s="223" t="s">
        <v>1184</v>
      </c>
      <c r="D667" s="224" t="s">
        <v>1185</v>
      </c>
      <c r="E667" s="225" t="s">
        <v>12</v>
      </c>
      <c r="F667" s="226">
        <v>16.25</v>
      </c>
      <c r="G667" s="227">
        <v>228.46975</v>
      </c>
      <c r="H667" s="437">
        <v>214.18299999999999</v>
      </c>
      <c r="I667" s="434" t="e">
        <f>#REF!-B667</f>
        <v>#REF!</v>
      </c>
    </row>
    <row r="668" spans="1:9" ht="15">
      <c r="A668" s="222" t="s">
        <v>181</v>
      </c>
      <c r="B668" s="228" t="s">
        <v>1186</v>
      </c>
      <c r="C668" s="223" t="s">
        <v>1186</v>
      </c>
      <c r="D668" s="224" t="s">
        <v>1187</v>
      </c>
      <c r="E668" s="225" t="s">
        <v>12</v>
      </c>
      <c r="F668" s="226">
        <v>16.25</v>
      </c>
      <c r="G668" s="227">
        <v>228.46975</v>
      </c>
      <c r="H668" s="437">
        <v>214.18299999999999</v>
      </c>
      <c r="I668" s="434" t="e">
        <f>#REF!-B668</f>
        <v>#REF!</v>
      </c>
    </row>
    <row r="669" spans="1:9" ht="15">
      <c r="A669" s="222" t="s">
        <v>181</v>
      </c>
      <c r="B669" s="228" t="s">
        <v>1188</v>
      </c>
      <c r="C669" s="223" t="s">
        <v>1188</v>
      </c>
      <c r="D669" s="224" t="s">
        <v>1189</v>
      </c>
      <c r="E669" s="225" t="s">
        <v>12</v>
      </c>
      <c r="F669" s="226">
        <v>16.25</v>
      </c>
      <c r="G669" s="227">
        <v>228.46975</v>
      </c>
      <c r="H669" s="437">
        <v>214.18299999999999</v>
      </c>
      <c r="I669" s="434" t="e">
        <f>#REF!-B669</f>
        <v>#REF!</v>
      </c>
    </row>
    <row r="670" spans="1:9" ht="15">
      <c r="A670" s="222" t="s">
        <v>181</v>
      </c>
      <c r="B670" s="228" t="s">
        <v>1190</v>
      </c>
      <c r="C670" s="223" t="s">
        <v>1190</v>
      </c>
      <c r="D670" s="224" t="s">
        <v>1191</v>
      </c>
      <c r="E670" s="225" t="s">
        <v>12</v>
      </c>
      <c r="F670" s="226">
        <v>14.15</v>
      </c>
      <c r="G670" s="227">
        <v>194.09125</v>
      </c>
      <c r="H670" s="437">
        <v>181.9545</v>
      </c>
      <c r="I670" s="434" t="e">
        <f>#REF!-B670</f>
        <v>#REF!</v>
      </c>
    </row>
    <row r="671" spans="1:9" ht="15">
      <c r="A671" s="222" t="s">
        <v>181</v>
      </c>
      <c r="B671" s="228" t="s">
        <v>1192</v>
      </c>
      <c r="C671" s="223" t="s">
        <v>1192</v>
      </c>
      <c r="D671" s="224" t="s">
        <v>1191</v>
      </c>
      <c r="E671" s="225" t="s">
        <v>12</v>
      </c>
      <c r="F671" s="226">
        <v>14.15</v>
      </c>
      <c r="G671" s="227">
        <v>194.09125</v>
      </c>
      <c r="H671" s="437">
        <v>181.9545</v>
      </c>
      <c r="I671" s="434" t="e">
        <f>#REF!-B671</f>
        <v>#REF!</v>
      </c>
    </row>
    <row r="672" spans="1:9" ht="15">
      <c r="A672" s="222" t="s">
        <v>181</v>
      </c>
      <c r="B672" s="228" t="s">
        <v>1193</v>
      </c>
      <c r="C672" s="223" t="s">
        <v>1193</v>
      </c>
      <c r="D672" s="224" t="s">
        <v>1191</v>
      </c>
      <c r="E672" s="225" t="s">
        <v>12</v>
      </c>
      <c r="F672" s="226">
        <v>14.15</v>
      </c>
      <c r="G672" s="227">
        <v>194.09125</v>
      </c>
      <c r="H672" s="437">
        <v>181.9545</v>
      </c>
      <c r="I672" s="434" t="e">
        <f>#REF!-B672</f>
        <v>#REF!</v>
      </c>
    </row>
    <row r="673" spans="1:9" ht="15">
      <c r="A673" s="222" t="s">
        <v>181</v>
      </c>
      <c r="B673" s="228" t="s">
        <v>1194</v>
      </c>
      <c r="C673" s="223" t="s">
        <v>1194</v>
      </c>
      <c r="D673" s="224" t="s">
        <v>1191</v>
      </c>
      <c r="E673" s="225" t="s">
        <v>12</v>
      </c>
      <c r="F673" s="226">
        <v>14.15</v>
      </c>
      <c r="G673" s="227">
        <v>194.09125</v>
      </c>
      <c r="H673" s="437">
        <v>181.9545</v>
      </c>
      <c r="I673" s="434" t="e">
        <f>#REF!-B673</f>
        <v>#REF!</v>
      </c>
    </row>
    <row r="674" spans="1:9" ht="15">
      <c r="A674" s="222" t="s">
        <v>181</v>
      </c>
      <c r="B674" s="228" t="s">
        <v>1195</v>
      </c>
      <c r="C674" s="223" t="s">
        <v>1195</v>
      </c>
      <c r="D674" s="224" t="s">
        <v>1196</v>
      </c>
      <c r="E674" s="225" t="s">
        <v>12</v>
      </c>
      <c r="F674" s="226">
        <v>19</v>
      </c>
      <c r="G674" s="227">
        <v>263.61149999999998</v>
      </c>
      <c r="H674" s="437">
        <v>247.13174999999998</v>
      </c>
      <c r="I674" s="434" t="e">
        <f>#REF!-B674</f>
        <v>#REF!</v>
      </c>
    </row>
    <row r="675" spans="1:9" ht="15">
      <c r="A675" s="222" t="s">
        <v>181</v>
      </c>
      <c r="B675" s="228" t="s">
        <v>1197</v>
      </c>
      <c r="C675" s="223" t="s">
        <v>1197</v>
      </c>
      <c r="D675" s="224" t="s">
        <v>1196</v>
      </c>
      <c r="E675" s="225" t="s">
        <v>12</v>
      </c>
      <c r="F675" s="226">
        <v>19</v>
      </c>
      <c r="G675" s="227">
        <v>263.61149999999998</v>
      </c>
      <c r="H675" s="437">
        <v>247.13174999999998</v>
      </c>
      <c r="I675" s="434" t="e">
        <f>#REF!-B675</f>
        <v>#REF!</v>
      </c>
    </row>
    <row r="676" spans="1:9" ht="15">
      <c r="A676" s="222" t="s">
        <v>181</v>
      </c>
      <c r="B676" s="228" t="s">
        <v>1198</v>
      </c>
      <c r="C676" s="223" t="s">
        <v>1198</v>
      </c>
      <c r="D676" s="224" t="s">
        <v>1196</v>
      </c>
      <c r="E676" s="225" t="s">
        <v>12</v>
      </c>
      <c r="F676" s="226">
        <v>19</v>
      </c>
      <c r="G676" s="227">
        <v>263.61149999999998</v>
      </c>
      <c r="H676" s="437">
        <v>247.13174999999998</v>
      </c>
      <c r="I676" s="434" t="e">
        <f>#REF!-B676</f>
        <v>#REF!</v>
      </c>
    </row>
    <row r="677" spans="1:9" ht="15">
      <c r="A677" s="222" t="s">
        <v>181</v>
      </c>
      <c r="B677" s="228" t="s">
        <v>1199</v>
      </c>
      <c r="C677" s="223" t="s">
        <v>1199</v>
      </c>
      <c r="D677" s="224" t="s">
        <v>1196</v>
      </c>
      <c r="E677" s="225" t="s">
        <v>12</v>
      </c>
      <c r="F677" s="226">
        <v>19</v>
      </c>
      <c r="G677" s="227">
        <v>263.61149999999998</v>
      </c>
      <c r="H677" s="437">
        <v>247.13174999999998</v>
      </c>
      <c r="I677" s="434" t="e">
        <f>#REF!-B677</f>
        <v>#REF!</v>
      </c>
    </row>
    <row r="678" spans="1:9" ht="15">
      <c r="A678" s="222" t="s">
        <v>181</v>
      </c>
      <c r="B678" s="228" t="s">
        <v>1200</v>
      </c>
      <c r="C678" s="223" t="s">
        <v>1200</v>
      </c>
      <c r="D678" s="224" t="s">
        <v>1201</v>
      </c>
      <c r="E678" s="225" t="s">
        <v>12</v>
      </c>
      <c r="F678" s="226">
        <v>14.05</v>
      </c>
      <c r="G678" s="227">
        <v>194.102</v>
      </c>
      <c r="H678" s="437">
        <v>181.96525</v>
      </c>
      <c r="I678" s="434" t="e">
        <f>#REF!-B678</f>
        <v>#REF!</v>
      </c>
    </row>
    <row r="679" spans="1:9" ht="15">
      <c r="A679" s="222" t="s">
        <v>181</v>
      </c>
      <c r="B679" s="228" t="s">
        <v>1202</v>
      </c>
      <c r="C679" s="223" t="s">
        <v>1202</v>
      </c>
      <c r="D679" s="224" t="s">
        <v>1201</v>
      </c>
      <c r="E679" s="225" t="s">
        <v>12</v>
      </c>
      <c r="F679" s="226">
        <v>14.05</v>
      </c>
      <c r="G679" s="227">
        <v>194.102</v>
      </c>
      <c r="H679" s="437">
        <v>181.96525</v>
      </c>
      <c r="I679" s="434" t="e">
        <f>#REF!-B679</f>
        <v>#REF!</v>
      </c>
    </row>
    <row r="680" spans="1:9" ht="15">
      <c r="A680" s="222" t="s">
        <v>181</v>
      </c>
      <c r="B680" s="228" t="s">
        <v>1203</v>
      </c>
      <c r="C680" s="223" t="s">
        <v>1203</v>
      </c>
      <c r="D680" s="224" t="s">
        <v>1201</v>
      </c>
      <c r="E680" s="225" t="s">
        <v>12</v>
      </c>
      <c r="F680" s="226">
        <v>14.05</v>
      </c>
      <c r="G680" s="227">
        <v>194.102</v>
      </c>
      <c r="H680" s="437">
        <v>181.96525</v>
      </c>
      <c r="I680" s="434" t="e">
        <f>#REF!-B680</f>
        <v>#REF!</v>
      </c>
    </row>
    <row r="681" spans="1:9" ht="15">
      <c r="A681" s="222" t="s">
        <v>181</v>
      </c>
      <c r="B681" s="228" t="s">
        <v>1204</v>
      </c>
      <c r="C681" s="223" t="s">
        <v>1204</v>
      </c>
      <c r="D681" s="224" t="s">
        <v>1201</v>
      </c>
      <c r="E681" s="225" t="s">
        <v>12</v>
      </c>
      <c r="F681" s="226">
        <v>14.05</v>
      </c>
      <c r="G681" s="227">
        <v>194.102</v>
      </c>
      <c r="H681" s="437">
        <v>181.96525</v>
      </c>
      <c r="I681" s="434" t="e">
        <f>#REF!-B681</f>
        <v>#REF!</v>
      </c>
    </row>
    <row r="682" spans="1:9" ht="15">
      <c r="A682" s="222" t="s">
        <v>181</v>
      </c>
      <c r="B682" s="228" t="s">
        <v>1205</v>
      </c>
      <c r="C682" s="223" t="s">
        <v>1205</v>
      </c>
      <c r="D682" s="224" t="s">
        <v>1206</v>
      </c>
      <c r="E682" s="225" t="s">
        <v>12</v>
      </c>
      <c r="F682" s="226">
        <v>16</v>
      </c>
      <c r="G682" s="227">
        <v>224.761</v>
      </c>
      <c r="H682" s="437">
        <v>210.71074999999999</v>
      </c>
      <c r="I682" s="434" t="e">
        <f>#REF!-B682</f>
        <v>#REF!</v>
      </c>
    </row>
    <row r="683" spans="1:9" ht="15">
      <c r="A683" s="222" t="s">
        <v>181</v>
      </c>
      <c r="B683" s="228" t="s">
        <v>1207</v>
      </c>
      <c r="C683" s="223" t="s">
        <v>1207</v>
      </c>
      <c r="D683" s="224" t="s">
        <v>1206</v>
      </c>
      <c r="E683" s="225" t="s">
        <v>12</v>
      </c>
      <c r="F683" s="226">
        <v>16</v>
      </c>
      <c r="G683" s="227">
        <v>224.761</v>
      </c>
      <c r="H683" s="437">
        <v>210.71074999999999</v>
      </c>
      <c r="I683" s="434" t="e">
        <f>#REF!-B683</f>
        <v>#REF!</v>
      </c>
    </row>
    <row r="684" spans="1:9" ht="15">
      <c r="A684" s="222" t="s">
        <v>181</v>
      </c>
      <c r="B684" s="228" t="s">
        <v>1208</v>
      </c>
      <c r="C684" s="223" t="s">
        <v>1208</v>
      </c>
      <c r="D684" s="224" t="s">
        <v>1206</v>
      </c>
      <c r="E684" s="225" t="s">
        <v>12</v>
      </c>
      <c r="F684" s="226">
        <v>16</v>
      </c>
      <c r="G684" s="227">
        <v>224.761</v>
      </c>
      <c r="H684" s="437">
        <v>210.71074999999999</v>
      </c>
      <c r="I684" s="434" t="e">
        <f>#REF!-B684</f>
        <v>#REF!</v>
      </c>
    </row>
    <row r="685" spans="1:9" ht="15">
      <c r="A685" s="222" t="s">
        <v>181</v>
      </c>
      <c r="B685" s="228" t="s">
        <v>1209</v>
      </c>
      <c r="C685" s="223" t="s">
        <v>1209</v>
      </c>
      <c r="D685" s="224" t="s">
        <v>1206</v>
      </c>
      <c r="E685" s="225" t="s">
        <v>12</v>
      </c>
      <c r="F685" s="226">
        <v>16</v>
      </c>
      <c r="G685" s="227">
        <v>224.761</v>
      </c>
      <c r="H685" s="437">
        <v>210.71074999999999</v>
      </c>
      <c r="I685" s="434" t="e">
        <f>#REF!-B685</f>
        <v>#REF!</v>
      </c>
    </row>
    <row r="686" spans="1:9" ht="15">
      <c r="A686" s="222" t="s">
        <v>181</v>
      </c>
      <c r="B686" s="228" t="s">
        <v>1210</v>
      </c>
      <c r="C686" s="223" t="s">
        <v>1210</v>
      </c>
      <c r="D686" s="224" t="s">
        <v>1211</v>
      </c>
      <c r="E686" s="225" t="s">
        <v>12</v>
      </c>
      <c r="F686" s="226">
        <v>33</v>
      </c>
      <c r="G686" s="227">
        <v>519.23574999999994</v>
      </c>
      <c r="H686" s="437">
        <v>486.77074999999996</v>
      </c>
      <c r="I686" s="434" t="e">
        <f>#REF!-B686</f>
        <v>#REF!</v>
      </c>
    </row>
    <row r="687" spans="1:9" ht="15">
      <c r="A687" s="222" t="s">
        <v>181</v>
      </c>
      <c r="B687" s="228" t="s">
        <v>1212</v>
      </c>
      <c r="C687" s="223" t="s">
        <v>1212</v>
      </c>
      <c r="D687" s="224" t="s">
        <v>1213</v>
      </c>
      <c r="E687" s="225" t="s">
        <v>12</v>
      </c>
      <c r="F687" s="226">
        <v>33</v>
      </c>
      <c r="G687" s="227">
        <v>519.23574999999994</v>
      </c>
      <c r="H687" s="437">
        <v>486.77074999999996</v>
      </c>
      <c r="I687" s="434" t="e">
        <f>#REF!-B687</f>
        <v>#REF!</v>
      </c>
    </row>
    <row r="688" spans="1:9" ht="15">
      <c r="A688" s="222" t="s">
        <v>181</v>
      </c>
      <c r="B688" s="228" t="s">
        <v>1214</v>
      </c>
      <c r="C688" s="223" t="s">
        <v>1214</v>
      </c>
      <c r="D688" s="224" t="s">
        <v>1215</v>
      </c>
      <c r="E688" s="225" t="s">
        <v>12</v>
      </c>
      <c r="F688" s="226">
        <v>33</v>
      </c>
      <c r="G688" s="227">
        <v>519.23574999999994</v>
      </c>
      <c r="H688" s="437">
        <v>486.77074999999996</v>
      </c>
      <c r="I688" s="434" t="e">
        <f>#REF!-B688</f>
        <v>#REF!</v>
      </c>
    </row>
    <row r="689" spans="1:9" ht="15">
      <c r="A689" s="222" t="s">
        <v>181</v>
      </c>
      <c r="B689" s="228" t="s">
        <v>1216</v>
      </c>
      <c r="C689" s="223" t="s">
        <v>1216</v>
      </c>
      <c r="D689" s="224" t="s">
        <v>1217</v>
      </c>
      <c r="E689" s="225" t="s">
        <v>12</v>
      </c>
      <c r="F689" s="226">
        <v>33</v>
      </c>
      <c r="G689" s="227">
        <v>519.23574999999994</v>
      </c>
      <c r="H689" s="437">
        <v>486.77074999999996</v>
      </c>
      <c r="I689" s="434" t="e">
        <f>#REF!-B689</f>
        <v>#REF!</v>
      </c>
    </row>
    <row r="690" spans="1:9" ht="15">
      <c r="A690" s="222" t="s">
        <v>181</v>
      </c>
      <c r="B690" s="228" t="s">
        <v>1218</v>
      </c>
      <c r="C690" s="223" t="s">
        <v>1218</v>
      </c>
      <c r="D690" s="224" t="s">
        <v>1219</v>
      </c>
      <c r="E690" s="225" t="s">
        <v>12</v>
      </c>
      <c r="F690" s="226">
        <v>38.5</v>
      </c>
      <c r="G690" s="227">
        <v>623.0915</v>
      </c>
      <c r="H690" s="437">
        <v>584.13350000000003</v>
      </c>
      <c r="I690" s="434" t="e">
        <f>#REF!-B690</f>
        <v>#REF!</v>
      </c>
    </row>
    <row r="691" spans="1:9" ht="15">
      <c r="A691" s="222" t="s">
        <v>181</v>
      </c>
      <c r="B691" s="228" t="s">
        <v>1220</v>
      </c>
      <c r="C691" s="223" t="s">
        <v>1220</v>
      </c>
      <c r="D691" s="224" t="s">
        <v>1221</v>
      </c>
      <c r="E691" s="225" t="s">
        <v>12</v>
      </c>
      <c r="F691" s="226">
        <v>38.5</v>
      </c>
      <c r="G691" s="227">
        <v>623.0915</v>
      </c>
      <c r="H691" s="437">
        <v>584.13350000000003</v>
      </c>
      <c r="I691" s="434" t="e">
        <f>#REF!-B691</f>
        <v>#REF!</v>
      </c>
    </row>
    <row r="692" spans="1:9" ht="15">
      <c r="A692" s="222" t="s">
        <v>181</v>
      </c>
      <c r="B692" s="228" t="s">
        <v>1222</v>
      </c>
      <c r="C692" s="223" t="s">
        <v>1222</v>
      </c>
      <c r="D692" s="224" t="s">
        <v>1223</v>
      </c>
      <c r="E692" s="225" t="s">
        <v>12</v>
      </c>
      <c r="F692" s="226">
        <v>38.5</v>
      </c>
      <c r="G692" s="227">
        <v>623.0915</v>
      </c>
      <c r="H692" s="437">
        <v>584.13350000000003</v>
      </c>
      <c r="I692" s="434" t="e">
        <f>#REF!-B692</f>
        <v>#REF!</v>
      </c>
    </row>
    <row r="693" spans="1:9" ht="15">
      <c r="A693" s="222" t="s">
        <v>181</v>
      </c>
      <c r="B693" s="228" t="s">
        <v>1224</v>
      </c>
      <c r="C693" s="223" t="s">
        <v>1224</v>
      </c>
      <c r="D693" s="224" t="s">
        <v>1225</v>
      </c>
      <c r="E693" s="225" t="s">
        <v>12</v>
      </c>
      <c r="F693" s="226">
        <v>38.5</v>
      </c>
      <c r="G693" s="227">
        <v>623.0915</v>
      </c>
      <c r="H693" s="437">
        <v>584.13350000000003</v>
      </c>
      <c r="I693" s="434" t="e">
        <f>#REF!-B693</f>
        <v>#REF!</v>
      </c>
    </row>
    <row r="694" spans="1:9" ht="15">
      <c r="A694" s="222" t="s">
        <v>181</v>
      </c>
      <c r="B694" s="228" t="s">
        <v>1226</v>
      </c>
      <c r="C694" s="223" t="s">
        <v>1226</v>
      </c>
      <c r="D694" s="224" t="s">
        <v>1227</v>
      </c>
      <c r="E694" s="225" t="s">
        <v>12</v>
      </c>
      <c r="F694" s="226">
        <v>14.95</v>
      </c>
      <c r="G694" s="227">
        <v>204.37899999999999</v>
      </c>
      <c r="H694" s="437">
        <v>191.59724999999997</v>
      </c>
      <c r="I694" s="434" t="e">
        <f>#REF!-B694</f>
        <v>#REF!</v>
      </c>
    </row>
    <row r="695" spans="1:9" ht="15">
      <c r="A695" s="222" t="s">
        <v>181</v>
      </c>
      <c r="B695" s="228" t="s">
        <v>1228</v>
      </c>
      <c r="C695" s="223" t="s">
        <v>1228</v>
      </c>
      <c r="D695" s="224" t="s">
        <v>1229</v>
      </c>
      <c r="E695" s="225" t="s">
        <v>12</v>
      </c>
      <c r="F695" s="226">
        <v>14.95</v>
      </c>
      <c r="G695" s="227">
        <v>204.37899999999999</v>
      </c>
      <c r="H695" s="437">
        <v>191.59724999999997</v>
      </c>
      <c r="I695" s="434" t="e">
        <f>#REF!-B695</f>
        <v>#REF!</v>
      </c>
    </row>
    <row r="696" spans="1:9" ht="15">
      <c r="A696" s="222" t="s">
        <v>181</v>
      </c>
      <c r="B696" s="228" t="s">
        <v>1230</v>
      </c>
      <c r="C696" s="223" t="s">
        <v>1230</v>
      </c>
      <c r="D696" s="224" t="s">
        <v>1231</v>
      </c>
      <c r="E696" s="225" t="s">
        <v>12</v>
      </c>
      <c r="F696" s="226">
        <v>14.95</v>
      </c>
      <c r="G696" s="227">
        <v>204.37899999999999</v>
      </c>
      <c r="H696" s="437">
        <v>191.59724999999997</v>
      </c>
      <c r="I696" s="434" t="e">
        <f>#REF!-B696</f>
        <v>#REF!</v>
      </c>
    </row>
    <row r="697" spans="1:9" ht="15">
      <c r="A697" s="222" t="s">
        <v>181</v>
      </c>
      <c r="B697" s="228" t="s">
        <v>1232</v>
      </c>
      <c r="C697" s="223" t="s">
        <v>1232</v>
      </c>
      <c r="D697" s="224" t="s">
        <v>1233</v>
      </c>
      <c r="E697" s="225" t="s">
        <v>12</v>
      </c>
      <c r="F697" s="226">
        <v>14.95</v>
      </c>
      <c r="G697" s="227">
        <v>204.37899999999999</v>
      </c>
      <c r="H697" s="437">
        <v>191.59724999999997</v>
      </c>
      <c r="I697" s="434" t="e">
        <f>#REF!-B697</f>
        <v>#REF!</v>
      </c>
    </row>
    <row r="698" spans="1:9" ht="15">
      <c r="A698" s="222" t="s">
        <v>181</v>
      </c>
      <c r="B698" s="228" t="s">
        <v>1234</v>
      </c>
      <c r="C698" s="223" t="s">
        <v>1234</v>
      </c>
      <c r="D698" s="224" t="s">
        <v>1235</v>
      </c>
      <c r="E698" s="225" t="s">
        <v>12</v>
      </c>
      <c r="F698" s="226">
        <v>14.95</v>
      </c>
      <c r="G698" s="227">
        <v>204.37899999999999</v>
      </c>
      <c r="H698" s="437">
        <v>191.59724999999997</v>
      </c>
      <c r="I698" s="434" t="e">
        <f>#REF!-B698</f>
        <v>#REF!</v>
      </c>
    </row>
    <row r="699" spans="1:9" ht="15">
      <c r="A699" s="222" t="s">
        <v>181</v>
      </c>
      <c r="B699" s="228" t="s">
        <v>1236</v>
      </c>
      <c r="C699" s="223" t="s">
        <v>1236</v>
      </c>
      <c r="D699" s="224" t="s">
        <v>1237</v>
      </c>
      <c r="E699" s="225" t="s">
        <v>12</v>
      </c>
      <c r="F699" s="226">
        <v>14.95</v>
      </c>
      <c r="G699" s="227">
        <v>204.37899999999999</v>
      </c>
      <c r="H699" s="437">
        <v>191.59724999999997</v>
      </c>
      <c r="I699" s="434" t="e">
        <f>#REF!-B699</f>
        <v>#REF!</v>
      </c>
    </row>
    <row r="700" spans="1:9" ht="15">
      <c r="A700" s="222" t="s">
        <v>181</v>
      </c>
      <c r="B700" s="228" t="s">
        <v>1238</v>
      </c>
      <c r="C700" s="223" t="s">
        <v>1238</v>
      </c>
      <c r="D700" s="224" t="s">
        <v>1239</v>
      </c>
      <c r="E700" s="225" t="s">
        <v>12</v>
      </c>
      <c r="F700" s="226">
        <v>14.95</v>
      </c>
      <c r="G700" s="227">
        <v>204.37899999999999</v>
      </c>
      <c r="H700" s="437">
        <v>191.59724999999997</v>
      </c>
      <c r="I700" s="434" t="e">
        <f>#REF!-B700</f>
        <v>#REF!</v>
      </c>
    </row>
    <row r="701" spans="1:9" ht="15">
      <c r="A701" s="222" t="s">
        <v>181</v>
      </c>
      <c r="B701" s="228" t="s">
        <v>1240</v>
      </c>
      <c r="C701" s="223" t="s">
        <v>1240</v>
      </c>
      <c r="D701" s="224" t="s">
        <v>1241</v>
      </c>
      <c r="E701" s="225" t="s">
        <v>12</v>
      </c>
      <c r="F701" s="226">
        <v>14.95</v>
      </c>
      <c r="G701" s="227">
        <v>204.37899999999999</v>
      </c>
      <c r="H701" s="437">
        <v>191.59724999999997</v>
      </c>
      <c r="I701" s="434" t="e">
        <f>#REF!-B701</f>
        <v>#REF!</v>
      </c>
    </row>
    <row r="702" spans="1:9" ht="15">
      <c r="A702" s="222" t="s">
        <v>181</v>
      </c>
      <c r="B702" s="228" t="s">
        <v>1242</v>
      </c>
      <c r="C702" s="223" t="s">
        <v>1242</v>
      </c>
      <c r="D702" s="224" t="s">
        <v>1243</v>
      </c>
      <c r="E702" s="225" t="s">
        <v>12</v>
      </c>
      <c r="F702" s="226">
        <v>40.450000000000003</v>
      </c>
      <c r="G702" s="227">
        <v>571.16899999999998</v>
      </c>
      <c r="H702" s="437">
        <v>535.45749999999998</v>
      </c>
      <c r="I702" s="434" t="e">
        <f>#REF!-B702</f>
        <v>#REF!</v>
      </c>
    </row>
    <row r="703" spans="1:9" ht="15">
      <c r="A703" s="222" t="s">
        <v>181</v>
      </c>
      <c r="B703" s="228" t="s">
        <v>1244</v>
      </c>
      <c r="C703" s="223" t="s">
        <v>1244</v>
      </c>
      <c r="D703" s="224" t="s">
        <v>1245</v>
      </c>
      <c r="E703" s="225" t="s">
        <v>12</v>
      </c>
      <c r="F703" s="226">
        <v>40.450000000000003</v>
      </c>
      <c r="G703" s="227">
        <v>571.16899999999998</v>
      </c>
      <c r="H703" s="437">
        <v>535.45749999999998</v>
      </c>
      <c r="I703" s="434" t="e">
        <f>#REF!-B703</f>
        <v>#REF!</v>
      </c>
    </row>
    <row r="704" spans="1:9" ht="15">
      <c r="A704" s="222" t="s">
        <v>181</v>
      </c>
      <c r="B704" s="228" t="s">
        <v>1246</v>
      </c>
      <c r="C704" s="223" t="s">
        <v>1246</v>
      </c>
      <c r="D704" s="224" t="s">
        <v>1247</v>
      </c>
      <c r="E704" s="225" t="s">
        <v>12</v>
      </c>
      <c r="F704" s="226">
        <v>40.450000000000003</v>
      </c>
      <c r="G704" s="227">
        <v>571.16899999999998</v>
      </c>
      <c r="H704" s="437">
        <v>535.45749999999998</v>
      </c>
      <c r="I704" s="434" t="e">
        <f>#REF!-B704</f>
        <v>#REF!</v>
      </c>
    </row>
    <row r="705" spans="1:9" ht="15">
      <c r="A705" s="222" t="s">
        <v>181</v>
      </c>
      <c r="B705" s="228" t="s">
        <v>1248</v>
      </c>
      <c r="C705" s="223" t="s">
        <v>1248</v>
      </c>
      <c r="D705" s="224" t="s">
        <v>1249</v>
      </c>
      <c r="E705" s="225" t="s">
        <v>12</v>
      </c>
      <c r="F705" s="226">
        <v>40.450000000000003</v>
      </c>
      <c r="G705" s="227">
        <v>571.16899999999998</v>
      </c>
      <c r="H705" s="437">
        <v>535.45749999999998</v>
      </c>
      <c r="I705" s="434" t="e">
        <f>#REF!-B705</f>
        <v>#REF!</v>
      </c>
    </row>
    <row r="706" spans="1:9" ht="15">
      <c r="A706" s="222" t="s">
        <v>181</v>
      </c>
      <c r="B706" s="228" t="s">
        <v>1250</v>
      </c>
      <c r="C706" s="223" t="s">
        <v>1250</v>
      </c>
      <c r="D706" s="224" t="s">
        <v>1251</v>
      </c>
      <c r="E706" s="225" t="s">
        <v>12</v>
      </c>
      <c r="F706" s="226">
        <v>17.7</v>
      </c>
      <c r="G706" s="227">
        <v>235.84424999999999</v>
      </c>
      <c r="H706" s="437">
        <v>221.09524999999996</v>
      </c>
      <c r="I706" s="434" t="e">
        <f>#REF!-B706</f>
        <v>#REF!</v>
      </c>
    </row>
    <row r="707" spans="1:9" ht="15">
      <c r="A707" s="222" t="s">
        <v>181</v>
      </c>
      <c r="B707" s="228" t="s">
        <v>1252</v>
      </c>
      <c r="C707" s="223" t="s">
        <v>1252</v>
      </c>
      <c r="D707" s="224" t="s">
        <v>1253</v>
      </c>
      <c r="E707" s="225" t="s">
        <v>12</v>
      </c>
      <c r="F707" s="226">
        <v>17.7</v>
      </c>
      <c r="G707" s="227">
        <v>235.84424999999999</v>
      </c>
      <c r="H707" s="437">
        <v>221.09524999999996</v>
      </c>
      <c r="I707" s="434" t="e">
        <f>#REF!-B707</f>
        <v>#REF!</v>
      </c>
    </row>
    <row r="708" spans="1:9" ht="15">
      <c r="A708" s="222" t="s">
        <v>181</v>
      </c>
      <c r="B708" s="228" t="s">
        <v>1254</v>
      </c>
      <c r="C708" s="223" t="s">
        <v>1254</v>
      </c>
      <c r="D708" s="224" t="s">
        <v>1255</v>
      </c>
      <c r="E708" s="225" t="s">
        <v>12</v>
      </c>
      <c r="F708" s="226">
        <v>17.7</v>
      </c>
      <c r="G708" s="227">
        <v>235.84424999999999</v>
      </c>
      <c r="H708" s="437">
        <v>221.09524999999996</v>
      </c>
      <c r="I708" s="434" t="e">
        <f>#REF!-B708</f>
        <v>#REF!</v>
      </c>
    </row>
    <row r="709" spans="1:9" ht="15">
      <c r="A709" s="222" t="s">
        <v>181</v>
      </c>
      <c r="B709" s="228" t="s">
        <v>1256</v>
      </c>
      <c r="C709" s="223" t="s">
        <v>1256</v>
      </c>
      <c r="D709" s="224" t="s">
        <v>1257</v>
      </c>
      <c r="E709" s="225" t="s">
        <v>12</v>
      </c>
      <c r="F709" s="226">
        <v>17.7</v>
      </c>
      <c r="G709" s="227">
        <v>235.84424999999999</v>
      </c>
      <c r="H709" s="437">
        <v>221.09524999999996</v>
      </c>
      <c r="I709" s="434" t="e">
        <f>#REF!-B709</f>
        <v>#REF!</v>
      </c>
    </row>
    <row r="710" spans="1:9" ht="15">
      <c r="A710" s="222" t="s">
        <v>181</v>
      </c>
      <c r="B710" s="228" t="s">
        <v>1258</v>
      </c>
      <c r="C710" s="223" t="s">
        <v>1258</v>
      </c>
      <c r="D710" s="224" t="s">
        <v>1259</v>
      </c>
      <c r="E710" s="225" t="s">
        <v>12</v>
      </c>
      <c r="F710" s="226">
        <v>17.7</v>
      </c>
      <c r="G710" s="227">
        <v>235.84424999999999</v>
      </c>
      <c r="H710" s="437">
        <v>221.09524999999996</v>
      </c>
      <c r="I710" s="434" t="e">
        <f>#REF!-B710</f>
        <v>#REF!</v>
      </c>
    </row>
    <row r="711" spans="1:9" ht="15">
      <c r="A711" s="222" t="s">
        <v>181</v>
      </c>
      <c r="B711" s="228" t="s">
        <v>1260</v>
      </c>
      <c r="C711" s="223" t="s">
        <v>1260</v>
      </c>
      <c r="D711" s="224" t="s">
        <v>1261</v>
      </c>
      <c r="E711" s="225" t="s">
        <v>12</v>
      </c>
      <c r="F711" s="226">
        <v>17.7</v>
      </c>
      <c r="G711" s="227">
        <v>235.84424999999999</v>
      </c>
      <c r="H711" s="437">
        <v>221.09524999999996</v>
      </c>
      <c r="I711" s="434" t="e">
        <f>#REF!-B711</f>
        <v>#REF!</v>
      </c>
    </row>
    <row r="712" spans="1:9" ht="15">
      <c r="A712" s="222" t="s">
        <v>181</v>
      </c>
      <c r="B712" s="228" t="s">
        <v>1262</v>
      </c>
      <c r="C712" s="223" t="s">
        <v>1262</v>
      </c>
      <c r="D712" s="224" t="s">
        <v>1263</v>
      </c>
      <c r="E712" s="225" t="s">
        <v>12</v>
      </c>
      <c r="F712" s="226">
        <v>17.7</v>
      </c>
      <c r="G712" s="227">
        <v>235.84424999999999</v>
      </c>
      <c r="H712" s="437">
        <v>221.09524999999996</v>
      </c>
      <c r="I712" s="434" t="e">
        <f>#REF!-B712</f>
        <v>#REF!</v>
      </c>
    </row>
    <row r="713" spans="1:9" ht="15">
      <c r="A713" s="222" t="s">
        <v>181</v>
      </c>
      <c r="B713" s="228" t="s">
        <v>1264</v>
      </c>
      <c r="C713" s="223" t="s">
        <v>1264</v>
      </c>
      <c r="D713" s="224" t="s">
        <v>1265</v>
      </c>
      <c r="E713" s="225" t="s">
        <v>12</v>
      </c>
      <c r="F713" s="226">
        <v>17.7</v>
      </c>
      <c r="G713" s="227">
        <v>235.84424999999999</v>
      </c>
      <c r="H713" s="437">
        <v>221.09524999999996</v>
      </c>
      <c r="I713" s="434" t="e">
        <f>#REF!-B713</f>
        <v>#REF!</v>
      </c>
    </row>
    <row r="714" spans="1:9" ht="15">
      <c r="A714" s="222" t="s">
        <v>181</v>
      </c>
      <c r="B714" s="228" t="s">
        <v>1266</v>
      </c>
      <c r="C714" s="223" t="s">
        <v>1266</v>
      </c>
      <c r="D714" s="224" t="s">
        <v>1267</v>
      </c>
      <c r="E714" s="225" t="s">
        <v>12</v>
      </c>
      <c r="F714" s="226">
        <v>27.7</v>
      </c>
      <c r="G714" s="227">
        <v>439.39549999999997</v>
      </c>
      <c r="H714" s="437">
        <v>411.91849999999999</v>
      </c>
      <c r="I714" s="434" t="e">
        <f>#REF!-B714</f>
        <v>#REF!</v>
      </c>
    </row>
    <row r="715" spans="1:9" ht="15">
      <c r="A715" s="222" t="s">
        <v>181</v>
      </c>
      <c r="B715" s="228" t="s">
        <v>1268</v>
      </c>
      <c r="C715" s="223" t="s">
        <v>1268</v>
      </c>
      <c r="D715" s="224" t="s">
        <v>1269</v>
      </c>
      <c r="E715" s="225" t="s">
        <v>12</v>
      </c>
      <c r="F715" s="226">
        <v>27.7</v>
      </c>
      <c r="G715" s="227">
        <v>439.39549999999997</v>
      </c>
      <c r="H715" s="437">
        <v>411.91849999999999</v>
      </c>
      <c r="I715" s="434" t="e">
        <f>#REF!-B715</f>
        <v>#REF!</v>
      </c>
    </row>
    <row r="716" spans="1:9" ht="15">
      <c r="A716" s="222" t="s">
        <v>181</v>
      </c>
      <c r="B716" s="228" t="s">
        <v>1270</v>
      </c>
      <c r="C716" s="223" t="s">
        <v>1270</v>
      </c>
      <c r="D716" s="224" t="s">
        <v>1271</v>
      </c>
      <c r="E716" s="225" t="s">
        <v>12</v>
      </c>
      <c r="F716" s="226">
        <v>27.7</v>
      </c>
      <c r="G716" s="227">
        <v>439.39549999999997</v>
      </c>
      <c r="H716" s="437">
        <v>411.91849999999999</v>
      </c>
      <c r="I716" s="434" t="e">
        <f>#REF!-B716</f>
        <v>#REF!</v>
      </c>
    </row>
    <row r="717" spans="1:9" ht="15">
      <c r="A717" s="222" t="s">
        <v>181</v>
      </c>
      <c r="B717" s="228" t="s">
        <v>1272</v>
      </c>
      <c r="C717" s="223" t="s">
        <v>1272</v>
      </c>
      <c r="D717" s="224" t="s">
        <v>1273</v>
      </c>
      <c r="E717" s="225" t="s">
        <v>12</v>
      </c>
      <c r="F717" s="226">
        <v>27.7</v>
      </c>
      <c r="G717" s="227">
        <v>439.39549999999997</v>
      </c>
      <c r="H717" s="437">
        <v>411.91849999999999</v>
      </c>
      <c r="I717" s="434" t="e">
        <f>#REF!-B717</f>
        <v>#REF!</v>
      </c>
    </row>
    <row r="718" spans="1:9" ht="15">
      <c r="A718" s="222" t="s">
        <v>181</v>
      </c>
      <c r="B718" s="228" t="s">
        <v>1274</v>
      </c>
      <c r="C718" s="223" t="s">
        <v>1274</v>
      </c>
      <c r="D718" s="224" t="s">
        <v>1275</v>
      </c>
      <c r="E718" s="225" t="s">
        <v>12</v>
      </c>
      <c r="F718" s="226">
        <v>14.95</v>
      </c>
      <c r="G718" s="227">
        <v>235.85499999999999</v>
      </c>
      <c r="H718" s="437">
        <v>221.10599999999999</v>
      </c>
      <c r="I718" s="434" t="e">
        <f>#REF!-B718</f>
        <v>#REF!</v>
      </c>
    </row>
    <row r="719" spans="1:9" ht="15">
      <c r="A719" s="222" t="s">
        <v>181</v>
      </c>
      <c r="B719" s="228" t="s">
        <v>1276</v>
      </c>
      <c r="C719" s="223" t="s">
        <v>1276</v>
      </c>
      <c r="D719" s="224" t="s">
        <v>1277</v>
      </c>
      <c r="E719" s="225" t="s">
        <v>12</v>
      </c>
      <c r="F719" s="226">
        <v>14.95</v>
      </c>
      <c r="G719" s="227">
        <v>235.85499999999999</v>
      </c>
      <c r="H719" s="437">
        <v>221.10599999999999</v>
      </c>
      <c r="I719" s="434" t="e">
        <f>#REF!-B719</f>
        <v>#REF!</v>
      </c>
    </row>
    <row r="720" spans="1:9" ht="15">
      <c r="A720" s="222" t="s">
        <v>181</v>
      </c>
      <c r="B720" s="228" t="s">
        <v>1278</v>
      </c>
      <c r="C720" s="223" t="s">
        <v>1278</v>
      </c>
      <c r="D720" s="224" t="s">
        <v>1279</v>
      </c>
      <c r="E720" s="225" t="s">
        <v>12</v>
      </c>
      <c r="F720" s="226">
        <v>14.95</v>
      </c>
      <c r="G720" s="227">
        <v>235.85499999999999</v>
      </c>
      <c r="H720" s="437">
        <v>221.10599999999999</v>
      </c>
      <c r="I720" s="434" t="e">
        <f>#REF!-B720</f>
        <v>#REF!</v>
      </c>
    </row>
    <row r="721" spans="1:9" ht="15">
      <c r="A721" s="222" t="s">
        <v>181</v>
      </c>
      <c r="B721" s="228" t="s">
        <v>1280</v>
      </c>
      <c r="C721" s="223" t="s">
        <v>1280</v>
      </c>
      <c r="D721" s="224" t="s">
        <v>1281</v>
      </c>
      <c r="E721" s="225" t="s">
        <v>12</v>
      </c>
      <c r="F721" s="226">
        <v>14.95</v>
      </c>
      <c r="G721" s="227">
        <v>235.85499999999999</v>
      </c>
      <c r="H721" s="437">
        <v>221.10599999999999</v>
      </c>
      <c r="I721" s="434" t="e">
        <f>#REF!-B721</f>
        <v>#REF!</v>
      </c>
    </row>
    <row r="722" spans="1:9" ht="15">
      <c r="A722" s="222" t="s">
        <v>181</v>
      </c>
      <c r="B722" s="228" t="s">
        <v>1282</v>
      </c>
      <c r="C722" s="223" t="s">
        <v>1282</v>
      </c>
      <c r="D722" s="224" t="s">
        <v>1283</v>
      </c>
      <c r="E722" s="225" t="s">
        <v>12</v>
      </c>
      <c r="F722" s="226">
        <v>14.95</v>
      </c>
      <c r="G722" s="227">
        <v>235.85499999999999</v>
      </c>
      <c r="H722" s="437">
        <v>221.10599999999999</v>
      </c>
      <c r="I722" s="434" t="e">
        <f>#REF!-B722</f>
        <v>#REF!</v>
      </c>
    </row>
    <row r="723" spans="1:9" ht="15">
      <c r="A723" s="222" t="s">
        <v>181</v>
      </c>
      <c r="B723" s="228" t="s">
        <v>1284</v>
      </c>
      <c r="C723" s="223" t="s">
        <v>1284</v>
      </c>
      <c r="D723" s="224" t="s">
        <v>1285</v>
      </c>
      <c r="E723" s="225" t="s">
        <v>12</v>
      </c>
      <c r="F723" s="226">
        <v>14.95</v>
      </c>
      <c r="G723" s="227">
        <v>235.85499999999999</v>
      </c>
      <c r="H723" s="437">
        <v>221.10599999999999</v>
      </c>
      <c r="I723" s="434" t="e">
        <f>#REF!-B723</f>
        <v>#REF!</v>
      </c>
    </row>
    <row r="724" spans="1:9" ht="15">
      <c r="A724" s="222" t="s">
        <v>181</v>
      </c>
      <c r="B724" s="228" t="s">
        <v>1286</v>
      </c>
      <c r="C724" s="223" t="s">
        <v>1286</v>
      </c>
      <c r="D724" s="224" t="s">
        <v>1287</v>
      </c>
      <c r="E724" s="225" t="s">
        <v>12</v>
      </c>
      <c r="F724" s="226">
        <v>14.95</v>
      </c>
      <c r="G724" s="227">
        <v>235.85499999999999</v>
      </c>
      <c r="H724" s="437">
        <v>221.10599999999999</v>
      </c>
      <c r="I724" s="434" t="e">
        <f>#REF!-B724</f>
        <v>#REF!</v>
      </c>
    </row>
    <row r="725" spans="1:9" ht="15">
      <c r="A725" s="222" t="s">
        <v>181</v>
      </c>
      <c r="B725" s="228" t="s">
        <v>1288</v>
      </c>
      <c r="C725" s="223" t="s">
        <v>1288</v>
      </c>
      <c r="D725" s="224" t="s">
        <v>1289</v>
      </c>
      <c r="E725" s="225" t="s">
        <v>12</v>
      </c>
      <c r="F725" s="226">
        <v>14.95</v>
      </c>
      <c r="G725" s="227">
        <v>235.85499999999999</v>
      </c>
      <c r="H725" s="437">
        <v>221.10599999999999</v>
      </c>
      <c r="I725" s="434" t="e">
        <f>#REF!-B725</f>
        <v>#REF!</v>
      </c>
    </row>
    <row r="726" spans="1:9" ht="15">
      <c r="A726" s="222" t="s">
        <v>181</v>
      </c>
      <c r="B726" s="228" t="s">
        <v>1290</v>
      </c>
      <c r="C726" s="223" t="s">
        <v>1290</v>
      </c>
      <c r="D726" s="224" t="s">
        <v>1291</v>
      </c>
      <c r="E726" s="225" t="s">
        <v>12</v>
      </c>
      <c r="F726" s="226">
        <v>14.95</v>
      </c>
      <c r="G726" s="227">
        <v>235.85499999999999</v>
      </c>
      <c r="H726" s="437">
        <v>221.10599999999999</v>
      </c>
      <c r="I726" s="434" t="e">
        <f>#REF!-B726</f>
        <v>#REF!</v>
      </c>
    </row>
    <row r="727" spans="1:9" ht="15">
      <c r="A727" s="222" t="s">
        <v>181</v>
      </c>
      <c r="B727" s="228" t="s">
        <v>1292</v>
      </c>
      <c r="C727" s="223" t="s">
        <v>1292</v>
      </c>
      <c r="D727" s="224" t="s">
        <v>1293</v>
      </c>
      <c r="E727" s="225" t="s">
        <v>12</v>
      </c>
      <c r="F727" s="226">
        <v>14.95</v>
      </c>
      <c r="G727" s="227">
        <v>235.85499999999999</v>
      </c>
      <c r="H727" s="437">
        <v>221.10599999999999</v>
      </c>
      <c r="I727" s="434" t="e">
        <f>#REF!-B727</f>
        <v>#REF!</v>
      </c>
    </row>
    <row r="728" spans="1:9" ht="15">
      <c r="A728" s="222" t="s">
        <v>181</v>
      </c>
      <c r="B728" s="228" t="s">
        <v>1294</v>
      </c>
      <c r="C728" s="223" t="s">
        <v>1294</v>
      </c>
      <c r="D728" s="224" t="s">
        <v>1295</v>
      </c>
      <c r="E728" s="225" t="s">
        <v>12</v>
      </c>
      <c r="F728" s="226">
        <v>14.95</v>
      </c>
      <c r="G728" s="227">
        <v>235.85499999999999</v>
      </c>
      <c r="H728" s="437">
        <v>221.10599999999999</v>
      </c>
      <c r="I728" s="434" t="e">
        <f>#REF!-B728</f>
        <v>#REF!</v>
      </c>
    </row>
    <row r="729" spans="1:9" ht="15">
      <c r="A729" s="222" t="s">
        <v>181</v>
      </c>
      <c r="B729" s="228" t="s">
        <v>1296</v>
      </c>
      <c r="C729" s="223" t="s">
        <v>1296</v>
      </c>
      <c r="D729" s="224" t="s">
        <v>1297</v>
      </c>
      <c r="E729" s="225" t="s">
        <v>12</v>
      </c>
      <c r="F729" s="226">
        <v>14.95</v>
      </c>
      <c r="G729" s="227">
        <v>235.85499999999999</v>
      </c>
      <c r="H729" s="437">
        <v>221.10599999999999</v>
      </c>
      <c r="I729" s="434" t="e">
        <f>#REF!-B729</f>
        <v>#REF!</v>
      </c>
    </row>
    <row r="730" spans="1:9" ht="15">
      <c r="A730" s="222" t="s">
        <v>181</v>
      </c>
      <c r="B730" s="228" t="s">
        <v>1298</v>
      </c>
      <c r="C730" s="223" t="s">
        <v>1298</v>
      </c>
      <c r="D730" s="224" t="s">
        <v>1299</v>
      </c>
      <c r="E730" s="225" t="s">
        <v>12</v>
      </c>
      <c r="F730" s="226">
        <v>14.95</v>
      </c>
      <c r="G730" s="227">
        <v>204.37899999999999</v>
      </c>
      <c r="H730" s="437">
        <v>191.59724999999997</v>
      </c>
      <c r="I730" s="434" t="e">
        <f>#REF!-B730</f>
        <v>#REF!</v>
      </c>
    </row>
    <row r="731" spans="1:9" ht="15">
      <c r="A731" s="222" t="s">
        <v>181</v>
      </c>
      <c r="B731" s="228" t="s">
        <v>1300</v>
      </c>
      <c r="C731" s="223" t="s">
        <v>1300</v>
      </c>
      <c r="D731" s="224" t="s">
        <v>1301</v>
      </c>
      <c r="E731" s="225" t="s">
        <v>12</v>
      </c>
      <c r="F731" s="226">
        <v>14.95</v>
      </c>
      <c r="G731" s="227">
        <v>204.37899999999999</v>
      </c>
      <c r="H731" s="437">
        <v>191.59724999999997</v>
      </c>
      <c r="I731" s="434" t="e">
        <f>#REF!-B731</f>
        <v>#REF!</v>
      </c>
    </row>
    <row r="732" spans="1:9" ht="15">
      <c r="A732" s="222" t="s">
        <v>181</v>
      </c>
      <c r="B732" s="228" t="s">
        <v>1302</v>
      </c>
      <c r="C732" s="223" t="s">
        <v>1302</v>
      </c>
      <c r="D732" s="224" t="s">
        <v>1303</v>
      </c>
      <c r="E732" s="225" t="s">
        <v>12</v>
      </c>
      <c r="F732" s="226">
        <v>14.95</v>
      </c>
      <c r="G732" s="227">
        <v>204.37899999999999</v>
      </c>
      <c r="H732" s="437">
        <v>191.59724999999997</v>
      </c>
      <c r="I732" s="434" t="e">
        <f>#REF!-B732</f>
        <v>#REF!</v>
      </c>
    </row>
    <row r="733" spans="1:9" ht="15">
      <c r="A733" s="222" t="s">
        <v>181</v>
      </c>
      <c r="B733" s="228" t="s">
        <v>1304</v>
      </c>
      <c r="C733" s="223" t="s">
        <v>1304</v>
      </c>
      <c r="D733" s="224" t="s">
        <v>1305</v>
      </c>
      <c r="E733" s="225" t="s">
        <v>12</v>
      </c>
      <c r="F733" s="226">
        <v>14.95</v>
      </c>
      <c r="G733" s="227">
        <v>204.37899999999999</v>
      </c>
      <c r="H733" s="437">
        <v>191.59724999999997</v>
      </c>
      <c r="I733" s="434" t="e">
        <f>#REF!-B733</f>
        <v>#REF!</v>
      </c>
    </row>
    <row r="734" spans="1:9" ht="15">
      <c r="A734" s="222" t="s">
        <v>181</v>
      </c>
      <c r="B734" s="228" t="s">
        <v>1306</v>
      </c>
      <c r="C734" s="223" t="s">
        <v>1306</v>
      </c>
      <c r="D734" s="224" t="s">
        <v>1307</v>
      </c>
      <c r="E734" s="225" t="s">
        <v>12</v>
      </c>
      <c r="F734" s="226">
        <v>14.95</v>
      </c>
      <c r="G734" s="227">
        <v>204.37899999999999</v>
      </c>
      <c r="H734" s="437">
        <v>191.59724999999997</v>
      </c>
      <c r="I734" s="434" t="e">
        <f>#REF!-B734</f>
        <v>#REF!</v>
      </c>
    </row>
    <row r="735" spans="1:9" ht="15">
      <c r="A735" s="222" t="s">
        <v>181</v>
      </c>
      <c r="B735" s="228" t="s">
        <v>1308</v>
      </c>
      <c r="C735" s="223" t="s">
        <v>1308</v>
      </c>
      <c r="D735" s="224" t="s">
        <v>1309</v>
      </c>
      <c r="E735" s="225" t="s">
        <v>12</v>
      </c>
      <c r="F735" s="226">
        <v>14.95</v>
      </c>
      <c r="G735" s="227">
        <v>204.37899999999999</v>
      </c>
      <c r="H735" s="437">
        <v>191.59724999999997</v>
      </c>
      <c r="I735" s="434" t="e">
        <f>#REF!-B735</f>
        <v>#REF!</v>
      </c>
    </row>
    <row r="736" spans="1:9" ht="15">
      <c r="A736" s="222" t="s">
        <v>181</v>
      </c>
      <c r="B736" s="228" t="s">
        <v>1310</v>
      </c>
      <c r="C736" s="223" t="s">
        <v>1310</v>
      </c>
      <c r="D736" s="224" t="s">
        <v>1311</v>
      </c>
      <c r="E736" s="225" t="s">
        <v>12</v>
      </c>
      <c r="F736" s="226">
        <v>14.95</v>
      </c>
      <c r="G736" s="227">
        <v>204.37899999999999</v>
      </c>
      <c r="H736" s="437">
        <v>191.59724999999997</v>
      </c>
      <c r="I736" s="434" t="e">
        <f>#REF!-B736</f>
        <v>#REF!</v>
      </c>
    </row>
    <row r="737" spans="1:9" ht="15">
      <c r="A737" s="222" t="s">
        <v>181</v>
      </c>
      <c r="B737" s="228" t="s">
        <v>1312</v>
      </c>
      <c r="C737" s="223" t="s">
        <v>1312</v>
      </c>
      <c r="D737" s="224" t="s">
        <v>1313</v>
      </c>
      <c r="E737" s="225" t="s">
        <v>12</v>
      </c>
      <c r="F737" s="226">
        <v>14.95</v>
      </c>
      <c r="G737" s="227">
        <v>204.37899999999999</v>
      </c>
      <c r="H737" s="437">
        <v>191.59724999999997</v>
      </c>
      <c r="I737" s="434" t="e">
        <f>#REF!-B737</f>
        <v>#REF!</v>
      </c>
    </row>
    <row r="738" spans="1:9" ht="15">
      <c r="A738" s="222" t="s">
        <v>181</v>
      </c>
      <c r="B738" s="228" t="s">
        <v>1314</v>
      </c>
      <c r="C738" s="223" t="s">
        <v>1314</v>
      </c>
      <c r="D738" s="224" t="s">
        <v>1315</v>
      </c>
      <c r="E738" s="225" t="s">
        <v>12</v>
      </c>
      <c r="F738" s="226">
        <v>13.95</v>
      </c>
      <c r="G738" s="227">
        <v>194.09125</v>
      </c>
      <c r="H738" s="437">
        <v>181.9545</v>
      </c>
      <c r="I738" s="434" t="e">
        <f>#REF!-B738</f>
        <v>#REF!</v>
      </c>
    </row>
    <row r="739" spans="1:9" ht="15">
      <c r="A739" s="222" t="s">
        <v>181</v>
      </c>
      <c r="B739" s="228" t="s">
        <v>1316</v>
      </c>
      <c r="C739" s="223" t="s">
        <v>1316</v>
      </c>
      <c r="D739" s="224" t="s">
        <v>1317</v>
      </c>
      <c r="E739" s="225" t="s">
        <v>12</v>
      </c>
      <c r="F739" s="226">
        <v>13.95</v>
      </c>
      <c r="G739" s="227">
        <v>194.09125</v>
      </c>
      <c r="H739" s="437">
        <v>181.9545</v>
      </c>
      <c r="I739" s="434" t="e">
        <f>#REF!-B739</f>
        <v>#REF!</v>
      </c>
    </row>
    <row r="740" spans="1:9" ht="15">
      <c r="A740" s="222" t="s">
        <v>181</v>
      </c>
      <c r="B740" s="228" t="s">
        <v>1318</v>
      </c>
      <c r="C740" s="223" t="s">
        <v>1318</v>
      </c>
      <c r="D740" s="224" t="s">
        <v>1319</v>
      </c>
      <c r="E740" s="225" t="s">
        <v>12</v>
      </c>
      <c r="F740" s="226">
        <v>13.95</v>
      </c>
      <c r="G740" s="227">
        <v>194.09125</v>
      </c>
      <c r="H740" s="437">
        <v>181.9545</v>
      </c>
      <c r="I740" s="434" t="e">
        <f>#REF!-B740</f>
        <v>#REF!</v>
      </c>
    </row>
    <row r="741" spans="1:9" ht="15">
      <c r="A741" s="222" t="s">
        <v>181</v>
      </c>
      <c r="B741" s="228" t="s">
        <v>1320</v>
      </c>
      <c r="C741" s="223" t="s">
        <v>1320</v>
      </c>
      <c r="D741" s="224" t="s">
        <v>1321</v>
      </c>
      <c r="E741" s="225" t="s">
        <v>12</v>
      </c>
      <c r="F741" s="226">
        <v>13.95</v>
      </c>
      <c r="G741" s="227">
        <v>194.09125</v>
      </c>
      <c r="H741" s="437">
        <v>181.9545</v>
      </c>
      <c r="I741" s="434" t="e">
        <f>#REF!-B741</f>
        <v>#REF!</v>
      </c>
    </row>
    <row r="742" spans="1:9" ht="15">
      <c r="A742" s="222" t="s">
        <v>181</v>
      </c>
      <c r="B742" s="228" t="s">
        <v>1322</v>
      </c>
      <c r="C742" s="223" t="s">
        <v>1322</v>
      </c>
      <c r="D742" s="224" t="s">
        <v>1323</v>
      </c>
      <c r="E742" s="225" t="s">
        <v>12</v>
      </c>
      <c r="F742" s="226">
        <v>13.95</v>
      </c>
      <c r="G742" s="227">
        <v>194.09125</v>
      </c>
      <c r="H742" s="437">
        <v>181.9545</v>
      </c>
      <c r="I742" s="434" t="e">
        <f>#REF!-B742</f>
        <v>#REF!</v>
      </c>
    </row>
    <row r="743" spans="1:9" ht="15">
      <c r="A743" s="222" t="s">
        <v>181</v>
      </c>
      <c r="B743" s="228" t="s">
        <v>1324</v>
      </c>
      <c r="C743" s="223" t="s">
        <v>1324</v>
      </c>
      <c r="D743" s="224" t="s">
        <v>1325</v>
      </c>
      <c r="E743" s="225" t="s">
        <v>12</v>
      </c>
      <c r="F743" s="226">
        <v>13.95</v>
      </c>
      <c r="G743" s="227">
        <v>194.09125</v>
      </c>
      <c r="H743" s="437">
        <v>181.9545</v>
      </c>
      <c r="I743" s="434" t="e">
        <f>#REF!-B743</f>
        <v>#REF!</v>
      </c>
    </row>
    <row r="744" spans="1:9" ht="15">
      <c r="A744" s="222" t="s">
        <v>181</v>
      </c>
      <c r="B744" s="228" t="s">
        <v>1326</v>
      </c>
      <c r="C744" s="223" t="s">
        <v>1326</v>
      </c>
      <c r="D744" s="224" t="s">
        <v>1327</v>
      </c>
      <c r="E744" s="225" t="s">
        <v>12</v>
      </c>
      <c r="F744" s="226">
        <v>13.95</v>
      </c>
      <c r="G744" s="227">
        <v>194.09125</v>
      </c>
      <c r="H744" s="437">
        <v>181.9545</v>
      </c>
      <c r="I744" s="434" t="e">
        <f>#REF!-B744</f>
        <v>#REF!</v>
      </c>
    </row>
    <row r="745" spans="1:9" ht="15">
      <c r="A745" s="222" t="s">
        <v>181</v>
      </c>
      <c r="B745" s="228" t="s">
        <v>1328</v>
      </c>
      <c r="C745" s="223" t="s">
        <v>1328</v>
      </c>
      <c r="D745" s="224" t="s">
        <v>1329</v>
      </c>
      <c r="E745" s="225" t="s">
        <v>12</v>
      </c>
      <c r="F745" s="226">
        <v>13.95</v>
      </c>
      <c r="G745" s="227">
        <v>194.09125</v>
      </c>
      <c r="H745" s="437">
        <v>181.9545</v>
      </c>
      <c r="I745" s="434" t="e">
        <f>#REF!-B745</f>
        <v>#REF!</v>
      </c>
    </row>
    <row r="746" spans="1:9" ht="15">
      <c r="A746" s="222" t="s">
        <v>181</v>
      </c>
      <c r="B746" s="228" t="s">
        <v>1330</v>
      </c>
      <c r="C746" s="223" t="s">
        <v>1330</v>
      </c>
      <c r="D746" s="224" t="s">
        <v>1331</v>
      </c>
      <c r="E746" s="225" t="s">
        <v>12</v>
      </c>
      <c r="F746" s="226">
        <v>13.95</v>
      </c>
      <c r="G746" s="227">
        <v>194.09125</v>
      </c>
      <c r="H746" s="437">
        <v>181.9545</v>
      </c>
      <c r="I746" s="434" t="e">
        <f>#REF!-B746</f>
        <v>#REF!</v>
      </c>
    </row>
    <row r="747" spans="1:9" ht="15">
      <c r="A747" s="222" t="s">
        <v>181</v>
      </c>
      <c r="B747" s="228" t="s">
        <v>1332</v>
      </c>
      <c r="C747" s="223" t="s">
        <v>1332</v>
      </c>
      <c r="D747" s="224" t="s">
        <v>1333</v>
      </c>
      <c r="E747" s="225" t="s">
        <v>12</v>
      </c>
      <c r="F747" s="226">
        <v>13.95</v>
      </c>
      <c r="G747" s="227">
        <v>194.09125</v>
      </c>
      <c r="H747" s="437">
        <v>181.9545</v>
      </c>
      <c r="I747" s="434" t="e">
        <f>#REF!-B747</f>
        <v>#REF!</v>
      </c>
    </row>
    <row r="748" spans="1:9" ht="15">
      <c r="A748" s="222" t="s">
        <v>181</v>
      </c>
      <c r="B748" s="228" t="s">
        <v>1334</v>
      </c>
      <c r="C748" s="223" t="s">
        <v>1334</v>
      </c>
      <c r="D748" s="224" t="s">
        <v>1335</v>
      </c>
      <c r="E748" s="225" t="s">
        <v>12</v>
      </c>
      <c r="F748" s="226">
        <v>13.95</v>
      </c>
      <c r="G748" s="227">
        <v>194.09125</v>
      </c>
      <c r="H748" s="437">
        <v>181.9545</v>
      </c>
      <c r="I748" s="434" t="e">
        <f>#REF!-B748</f>
        <v>#REF!</v>
      </c>
    </row>
    <row r="749" spans="1:9" ht="15">
      <c r="A749" s="222" t="s">
        <v>181</v>
      </c>
      <c r="B749" s="228" t="s">
        <v>1336</v>
      </c>
      <c r="C749" s="223" t="s">
        <v>1336</v>
      </c>
      <c r="D749" s="224" t="s">
        <v>1337</v>
      </c>
      <c r="E749" s="225" t="s">
        <v>12</v>
      </c>
      <c r="F749" s="226">
        <v>13.95</v>
      </c>
      <c r="G749" s="227">
        <v>194.09125</v>
      </c>
      <c r="H749" s="437">
        <v>181.9545</v>
      </c>
      <c r="I749" s="434" t="e">
        <f>#REF!-B749</f>
        <v>#REF!</v>
      </c>
    </row>
    <row r="750" spans="1:9" ht="15">
      <c r="A750" s="222" t="s">
        <v>181</v>
      </c>
      <c r="B750" s="228" t="s">
        <v>1338</v>
      </c>
      <c r="C750" s="223" t="s">
        <v>1338</v>
      </c>
      <c r="D750" s="224" t="s">
        <v>1339</v>
      </c>
      <c r="E750" s="225" t="s">
        <v>12</v>
      </c>
      <c r="F750" s="226">
        <v>13.95</v>
      </c>
      <c r="G750" s="227">
        <v>194.09125</v>
      </c>
      <c r="H750" s="437">
        <v>181.9545</v>
      </c>
      <c r="I750" s="434" t="e">
        <f>#REF!-B750</f>
        <v>#REF!</v>
      </c>
    </row>
    <row r="751" spans="1:9" ht="15">
      <c r="A751" s="222" t="s">
        <v>181</v>
      </c>
      <c r="B751" s="228" t="s">
        <v>1340</v>
      </c>
      <c r="C751" s="223" t="s">
        <v>1340</v>
      </c>
      <c r="D751" s="224" t="s">
        <v>1341</v>
      </c>
      <c r="E751" s="225" t="s">
        <v>12</v>
      </c>
      <c r="F751" s="226">
        <v>13.95</v>
      </c>
      <c r="G751" s="227">
        <v>194.09125</v>
      </c>
      <c r="H751" s="437">
        <v>181.9545</v>
      </c>
      <c r="I751" s="434" t="e">
        <f>#REF!-B751</f>
        <v>#REF!</v>
      </c>
    </row>
    <row r="752" spans="1:9" ht="15">
      <c r="A752" s="222" t="s">
        <v>181</v>
      </c>
      <c r="B752" s="228" t="s">
        <v>1342</v>
      </c>
      <c r="C752" s="223" t="s">
        <v>1342</v>
      </c>
      <c r="D752" s="224" t="s">
        <v>1343</v>
      </c>
      <c r="E752" s="225" t="s">
        <v>12</v>
      </c>
      <c r="F752" s="226">
        <v>13.95</v>
      </c>
      <c r="G752" s="227">
        <v>194.09125</v>
      </c>
      <c r="H752" s="437">
        <v>181.9545</v>
      </c>
      <c r="I752" s="434" t="e">
        <f>#REF!-B752</f>
        <v>#REF!</v>
      </c>
    </row>
    <row r="753" spans="1:9" ht="15">
      <c r="A753" s="222" t="s">
        <v>181</v>
      </c>
      <c r="B753" s="228" t="s">
        <v>1344</v>
      </c>
      <c r="C753" s="223" t="s">
        <v>1344</v>
      </c>
      <c r="D753" s="224" t="s">
        <v>1345</v>
      </c>
      <c r="E753" s="225" t="s">
        <v>12</v>
      </c>
      <c r="F753" s="226">
        <v>13.95</v>
      </c>
      <c r="G753" s="227">
        <v>194.09125</v>
      </c>
      <c r="H753" s="437">
        <v>181.9545</v>
      </c>
      <c r="I753" s="434" t="e">
        <f>#REF!-B753</f>
        <v>#REF!</v>
      </c>
    </row>
    <row r="754" spans="1:9" ht="15">
      <c r="A754" s="222" t="s">
        <v>181</v>
      </c>
      <c r="B754" s="228" t="s">
        <v>1346</v>
      </c>
      <c r="C754" s="223" t="s">
        <v>1346</v>
      </c>
      <c r="D754" s="224" t="s">
        <v>1347</v>
      </c>
      <c r="E754" s="225" t="s">
        <v>12</v>
      </c>
      <c r="F754" s="226">
        <v>13.95</v>
      </c>
      <c r="G754" s="227">
        <v>194.09125</v>
      </c>
      <c r="H754" s="437">
        <v>181.9545</v>
      </c>
      <c r="I754" s="434" t="e">
        <f>#REF!-B754</f>
        <v>#REF!</v>
      </c>
    </row>
    <row r="755" spans="1:9" ht="15">
      <c r="A755" s="222" t="s">
        <v>181</v>
      </c>
      <c r="B755" s="228" t="s">
        <v>1348</v>
      </c>
      <c r="C755" s="223" t="s">
        <v>1348</v>
      </c>
      <c r="D755" s="224" t="s">
        <v>1349</v>
      </c>
      <c r="E755" s="225" t="s">
        <v>12</v>
      </c>
      <c r="F755" s="226">
        <v>13.95</v>
      </c>
      <c r="G755" s="227">
        <v>194.09125</v>
      </c>
      <c r="H755" s="437">
        <v>181.9545</v>
      </c>
      <c r="I755" s="434" t="e">
        <f>#REF!-B755</f>
        <v>#REF!</v>
      </c>
    </row>
    <row r="756" spans="1:9" ht="15">
      <c r="A756" s="222" t="s">
        <v>181</v>
      </c>
      <c r="B756" s="228" t="s">
        <v>1350</v>
      </c>
      <c r="C756" s="223" t="s">
        <v>1350</v>
      </c>
      <c r="D756" s="224" t="s">
        <v>1351</v>
      </c>
      <c r="E756" s="225" t="s">
        <v>12</v>
      </c>
      <c r="F756" s="226">
        <v>13.95</v>
      </c>
      <c r="G756" s="227">
        <v>194.09125</v>
      </c>
      <c r="H756" s="437">
        <v>181.9545</v>
      </c>
      <c r="I756" s="434" t="e">
        <f>#REF!-B756</f>
        <v>#REF!</v>
      </c>
    </row>
    <row r="757" spans="1:9" ht="15">
      <c r="A757" s="222" t="s">
        <v>181</v>
      </c>
      <c r="B757" s="228" t="s">
        <v>1352</v>
      </c>
      <c r="C757" s="223" t="s">
        <v>1352</v>
      </c>
      <c r="D757" s="224" t="s">
        <v>1353</v>
      </c>
      <c r="E757" s="225" t="s">
        <v>12</v>
      </c>
      <c r="F757" s="226">
        <v>13.95</v>
      </c>
      <c r="G757" s="227">
        <v>194.09125</v>
      </c>
      <c r="H757" s="437">
        <v>181.9545</v>
      </c>
      <c r="I757" s="434" t="e">
        <f>#REF!-B757</f>
        <v>#REF!</v>
      </c>
    </row>
    <row r="758" spans="1:9" ht="15">
      <c r="A758" s="222" t="s">
        <v>181</v>
      </c>
      <c r="B758" s="228" t="s">
        <v>45</v>
      </c>
      <c r="C758" s="223" t="s">
        <v>1354</v>
      </c>
      <c r="D758" s="224" t="s">
        <v>1355</v>
      </c>
      <c r="E758" s="225" t="s">
        <v>12</v>
      </c>
      <c r="F758" s="226">
        <v>12.2</v>
      </c>
      <c r="G758" s="227">
        <v>153.14449999999999</v>
      </c>
      <c r="H758" s="437">
        <v>143.56625</v>
      </c>
      <c r="I758" s="434" t="e">
        <f>#REF!-B758</f>
        <v>#REF!</v>
      </c>
    </row>
    <row r="759" spans="1:9" ht="15">
      <c r="A759" s="222" t="s">
        <v>181</v>
      </c>
      <c r="B759" s="228" t="s">
        <v>39</v>
      </c>
      <c r="C759" s="223" t="s">
        <v>1356</v>
      </c>
      <c r="D759" s="224" t="s">
        <v>1357</v>
      </c>
      <c r="E759" s="225" t="s">
        <v>12</v>
      </c>
      <c r="F759" s="226">
        <v>12.2</v>
      </c>
      <c r="G759" s="227">
        <v>153.14449999999999</v>
      </c>
      <c r="H759" s="437">
        <v>143.56625</v>
      </c>
      <c r="I759" s="434" t="e">
        <f>#REF!-B759</f>
        <v>#REF!</v>
      </c>
    </row>
    <row r="760" spans="1:9" ht="15">
      <c r="A760" s="222" t="s">
        <v>181</v>
      </c>
      <c r="B760" s="228" t="s">
        <v>40</v>
      </c>
      <c r="C760" s="223" t="s">
        <v>1358</v>
      </c>
      <c r="D760" s="224" t="s">
        <v>1359</v>
      </c>
      <c r="E760" s="225" t="s">
        <v>12</v>
      </c>
      <c r="F760" s="226">
        <v>12.2</v>
      </c>
      <c r="G760" s="227">
        <v>153.14449999999999</v>
      </c>
      <c r="H760" s="437">
        <v>143.56625</v>
      </c>
      <c r="I760" s="434" t="e">
        <f>#REF!-B760</f>
        <v>#REF!</v>
      </c>
    </row>
    <row r="761" spans="1:9" ht="15">
      <c r="A761" s="222" t="s">
        <v>181</v>
      </c>
      <c r="B761" s="228" t="s">
        <v>1360</v>
      </c>
      <c r="C761" s="223" t="s">
        <v>1360</v>
      </c>
      <c r="D761" s="224" t="s">
        <v>1361</v>
      </c>
      <c r="E761" s="225" t="s">
        <v>12</v>
      </c>
      <c r="F761" s="226">
        <v>27.95</v>
      </c>
      <c r="G761" s="227">
        <v>436.47149999999993</v>
      </c>
      <c r="H761" s="437">
        <v>409.17724999999996</v>
      </c>
      <c r="I761" s="434" t="e">
        <f>#REF!-B761</f>
        <v>#REF!</v>
      </c>
    </row>
    <row r="762" spans="1:9" ht="15">
      <c r="A762" s="222" t="s">
        <v>181</v>
      </c>
      <c r="B762" s="228" t="s">
        <v>1362</v>
      </c>
      <c r="C762" s="223" t="s">
        <v>1362</v>
      </c>
      <c r="D762" s="224" t="s">
        <v>1363</v>
      </c>
      <c r="E762" s="225" t="s">
        <v>12</v>
      </c>
      <c r="F762" s="226">
        <v>27.95</v>
      </c>
      <c r="G762" s="227">
        <v>436.47149999999993</v>
      </c>
      <c r="H762" s="437">
        <v>409.17724999999996</v>
      </c>
      <c r="I762" s="434" t="e">
        <f>#REF!-B762</f>
        <v>#REF!</v>
      </c>
    </row>
    <row r="763" spans="1:9" ht="15">
      <c r="A763" s="222" t="s">
        <v>181</v>
      </c>
      <c r="B763" s="228" t="s">
        <v>1364</v>
      </c>
      <c r="C763" s="223" t="s">
        <v>1364</v>
      </c>
      <c r="D763" s="224" t="s">
        <v>1365</v>
      </c>
      <c r="E763" s="225" t="s">
        <v>12</v>
      </c>
      <c r="F763" s="226">
        <v>27.95</v>
      </c>
      <c r="G763" s="227">
        <v>436.47149999999993</v>
      </c>
      <c r="H763" s="437">
        <v>409.17724999999996</v>
      </c>
      <c r="I763" s="434" t="e">
        <f>#REF!-B763</f>
        <v>#REF!</v>
      </c>
    </row>
    <row r="764" spans="1:9" ht="15">
      <c r="A764" s="222" t="s">
        <v>181</v>
      </c>
      <c r="B764" s="228" t="s">
        <v>1366</v>
      </c>
      <c r="C764" s="223" t="s">
        <v>1366</v>
      </c>
      <c r="D764" s="224" t="s">
        <v>1367</v>
      </c>
      <c r="E764" s="225" t="s">
        <v>12</v>
      </c>
      <c r="F764" s="226">
        <v>27.95</v>
      </c>
      <c r="G764" s="227">
        <v>436.47149999999993</v>
      </c>
      <c r="H764" s="437">
        <v>409.17724999999996</v>
      </c>
      <c r="I764" s="434" t="e">
        <f>#REF!-B764</f>
        <v>#REF!</v>
      </c>
    </row>
    <row r="765" spans="1:9" ht="15">
      <c r="A765" s="222" t="s">
        <v>181</v>
      </c>
      <c r="B765" s="228" t="s">
        <v>1368</v>
      </c>
      <c r="C765" s="223" t="s">
        <v>1368</v>
      </c>
      <c r="D765" s="224" t="s">
        <v>1369</v>
      </c>
      <c r="E765" s="225" t="s">
        <v>12</v>
      </c>
      <c r="F765" s="226">
        <v>27.95</v>
      </c>
      <c r="G765" s="227">
        <v>436.47149999999993</v>
      </c>
      <c r="H765" s="437">
        <v>409.17724999999996</v>
      </c>
      <c r="I765" s="434" t="e">
        <f>#REF!-B765</f>
        <v>#REF!</v>
      </c>
    </row>
    <row r="766" spans="1:9" ht="15">
      <c r="A766" s="222" t="s">
        <v>181</v>
      </c>
      <c r="B766" s="228" t="s">
        <v>1370</v>
      </c>
      <c r="C766" s="223" t="s">
        <v>1370</v>
      </c>
      <c r="D766" s="224" t="s">
        <v>1371</v>
      </c>
      <c r="E766" s="225" t="s">
        <v>12</v>
      </c>
      <c r="F766" s="226">
        <v>22.8</v>
      </c>
      <c r="G766" s="227">
        <v>355.19075000000004</v>
      </c>
      <c r="H766" s="437">
        <v>332.98124999999999</v>
      </c>
      <c r="I766" s="434" t="e">
        <f>#REF!-B766</f>
        <v>#REF!</v>
      </c>
    </row>
    <row r="767" spans="1:9" ht="15">
      <c r="A767" s="222" t="s">
        <v>181</v>
      </c>
      <c r="B767" s="228" t="s">
        <v>1372</v>
      </c>
      <c r="C767" s="223" t="s">
        <v>1372</v>
      </c>
      <c r="D767" s="224" t="s">
        <v>1373</v>
      </c>
      <c r="E767" s="225" t="s">
        <v>12</v>
      </c>
      <c r="F767" s="226">
        <v>22.8</v>
      </c>
      <c r="G767" s="227">
        <v>355.19075000000004</v>
      </c>
      <c r="H767" s="437">
        <v>332.98124999999999</v>
      </c>
      <c r="I767" s="434" t="e">
        <f>#REF!-B767</f>
        <v>#REF!</v>
      </c>
    </row>
    <row r="768" spans="1:9" ht="15">
      <c r="A768" s="222" t="s">
        <v>181</v>
      </c>
      <c r="B768" s="228" t="s">
        <v>1374</v>
      </c>
      <c r="C768" s="223" t="s">
        <v>1374</v>
      </c>
      <c r="D768" s="224" t="s">
        <v>1375</v>
      </c>
      <c r="E768" s="225" t="s">
        <v>12</v>
      </c>
      <c r="F768" s="226">
        <v>22.8</v>
      </c>
      <c r="G768" s="227">
        <v>355.19075000000004</v>
      </c>
      <c r="H768" s="437">
        <v>332.98124999999999</v>
      </c>
      <c r="I768" s="434" t="e">
        <f>#REF!-B768</f>
        <v>#REF!</v>
      </c>
    </row>
    <row r="769" spans="1:9" ht="15">
      <c r="A769" s="222" t="s">
        <v>181</v>
      </c>
      <c r="B769" s="228" t="s">
        <v>1376</v>
      </c>
      <c r="C769" s="223" t="s">
        <v>1376</v>
      </c>
      <c r="D769" s="224" t="s">
        <v>1377</v>
      </c>
      <c r="E769" s="225" t="s">
        <v>12</v>
      </c>
      <c r="F769" s="226">
        <v>22.8</v>
      </c>
      <c r="G769" s="227">
        <v>355.19075000000004</v>
      </c>
      <c r="H769" s="437">
        <v>332.98124999999999</v>
      </c>
      <c r="I769" s="434" t="e">
        <f>#REF!-B769</f>
        <v>#REF!</v>
      </c>
    </row>
    <row r="770" spans="1:9" ht="15">
      <c r="A770" s="222" t="s">
        <v>181</v>
      </c>
      <c r="B770" s="228" t="s">
        <v>1378</v>
      </c>
      <c r="C770" s="223" t="s">
        <v>1378</v>
      </c>
      <c r="D770" s="224" t="s">
        <v>1379</v>
      </c>
      <c r="E770" s="225" t="s">
        <v>12</v>
      </c>
      <c r="F770" s="226">
        <v>22.8</v>
      </c>
      <c r="G770" s="227">
        <v>355.19075000000004</v>
      </c>
      <c r="H770" s="437">
        <v>332.98124999999999</v>
      </c>
      <c r="I770" s="434" t="e">
        <f>#REF!-B770</f>
        <v>#REF!</v>
      </c>
    </row>
    <row r="771" spans="1:9" ht="15">
      <c r="A771" s="222" t="s">
        <v>181</v>
      </c>
      <c r="B771" s="228" t="s">
        <v>1380</v>
      </c>
      <c r="C771" s="223" t="s">
        <v>1380</v>
      </c>
      <c r="D771" s="224" t="s">
        <v>1381</v>
      </c>
      <c r="E771" s="225" t="s">
        <v>12</v>
      </c>
      <c r="F771" s="226">
        <v>27.2</v>
      </c>
      <c r="G771" s="227">
        <v>424.43149999999997</v>
      </c>
      <c r="H771" s="437">
        <v>397.88974999999999</v>
      </c>
      <c r="I771" s="434" t="e">
        <f>#REF!-B771</f>
        <v>#REF!</v>
      </c>
    </row>
    <row r="772" spans="1:9" ht="15">
      <c r="A772" s="222" t="s">
        <v>181</v>
      </c>
      <c r="B772" s="228" t="s">
        <v>1382</v>
      </c>
      <c r="C772" s="223" t="s">
        <v>1382</v>
      </c>
      <c r="D772" s="224" t="s">
        <v>1383</v>
      </c>
      <c r="E772" s="225" t="s">
        <v>12</v>
      </c>
      <c r="F772" s="226">
        <v>27.2</v>
      </c>
      <c r="G772" s="227">
        <v>424.43149999999997</v>
      </c>
      <c r="H772" s="437">
        <v>397.88974999999999</v>
      </c>
      <c r="I772" s="434" t="e">
        <f>#REF!-B772</f>
        <v>#REF!</v>
      </c>
    </row>
    <row r="773" spans="1:9" ht="15">
      <c r="A773" s="222" t="s">
        <v>181</v>
      </c>
      <c r="B773" s="228" t="s">
        <v>1384</v>
      </c>
      <c r="C773" s="223" t="s">
        <v>1384</v>
      </c>
      <c r="D773" s="224" t="s">
        <v>1385</v>
      </c>
      <c r="E773" s="225" t="s">
        <v>12</v>
      </c>
      <c r="F773" s="226">
        <v>27.2</v>
      </c>
      <c r="G773" s="227">
        <v>424.43149999999997</v>
      </c>
      <c r="H773" s="437">
        <v>397.88974999999999</v>
      </c>
      <c r="I773" s="434" t="e">
        <f>#REF!-B773</f>
        <v>#REF!</v>
      </c>
    </row>
    <row r="774" spans="1:9" ht="15">
      <c r="A774" s="222" t="s">
        <v>181</v>
      </c>
      <c r="B774" s="228" t="s">
        <v>1386</v>
      </c>
      <c r="C774" s="223" t="s">
        <v>1386</v>
      </c>
      <c r="D774" s="224" t="s">
        <v>1387</v>
      </c>
      <c r="E774" s="225" t="s">
        <v>12</v>
      </c>
      <c r="F774" s="226">
        <v>27.2</v>
      </c>
      <c r="G774" s="227">
        <v>424.43149999999997</v>
      </c>
      <c r="H774" s="437">
        <v>397.88974999999999</v>
      </c>
      <c r="I774" s="434" t="e">
        <f>#REF!-B774</f>
        <v>#REF!</v>
      </c>
    </row>
    <row r="775" spans="1:9" ht="15">
      <c r="A775" s="222" t="s">
        <v>181</v>
      </c>
      <c r="B775" s="228" t="s">
        <v>1388</v>
      </c>
      <c r="C775" s="223" t="s">
        <v>1388</v>
      </c>
      <c r="D775" s="224" t="s">
        <v>1389</v>
      </c>
      <c r="E775" s="225" t="s">
        <v>12</v>
      </c>
      <c r="F775" s="226">
        <v>21.3</v>
      </c>
      <c r="G775" s="227">
        <v>332.61574999999999</v>
      </c>
      <c r="H775" s="437">
        <v>311.81450000000001</v>
      </c>
      <c r="I775" s="434" t="e">
        <f>#REF!-B775</f>
        <v>#REF!</v>
      </c>
    </row>
    <row r="776" spans="1:9" ht="15">
      <c r="A776" s="222" t="s">
        <v>181</v>
      </c>
      <c r="B776" s="228" t="s">
        <v>1390</v>
      </c>
      <c r="C776" s="223" t="s">
        <v>1390</v>
      </c>
      <c r="D776" s="224" t="s">
        <v>1391</v>
      </c>
      <c r="E776" s="225" t="s">
        <v>12</v>
      </c>
      <c r="F776" s="226">
        <v>21.3</v>
      </c>
      <c r="G776" s="227">
        <v>332.61574999999999</v>
      </c>
      <c r="H776" s="437">
        <v>311.81450000000001</v>
      </c>
      <c r="I776" s="434" t="e">
        <f>#REF!-B776</f>
        <v>#REF!</v>
      </c>
    </row>
    <row r="777" spans="1:9" ht="15">
      <c r="A777" s="222" t="s">
        <v>181</v>
      </c>
      <c r="B777" s="228" t="s">
        <v>1392</v>
      </c>
      <c r="C777" s="223" t="s">
        <v>1392</v>
      </c>
      <c r="D777" s="224" t="s">
        <v>1393</v>
      </c>
      <c r="E777" s="225" t="s">
        <v>12</v>
      </c>
      <c r="F777" s="226">
        <v>21.3</v>
      </c>
      <c r="G777" s="227">
        <v>332.61574999999999</v>
      </c>
      <c r="H777" s="437">
        <v>311.81450000000001</v>
      </c>
      <c r="I777" s="434" t="e">
        <f>#REF!-B777</f>
        <v>#REF!</v>
      </c>
    </row>
    <row r="778" spans="1:9" ht="15">
      <c r="A778" s="222" t="s">
        <v>181</v>
      </c>
      <c r="B778" s="228" t="s">
        <v>1394</v>
      </c>
      <c r="C778" s="223" t="s">
        <v>1394</v>
      </c>
      <c r="D778" s="224" t="s">
        <v>1395</v>
      </c>
      <c r="E778" s="225" t="s">
        <v>12</v>
      </c>
      <c r="F778" s="226">
        <v>21.3</v>
      </c>
      <c r="G778" s="227">
        <v>332.61574999999999</v>
      </c>
      <c r="H778" s="437">
        <v>311.81450000000001</v>
      </c>
      <c r="I778" s="434" t="e">
        <f>#REF!-B778</f>
        <v>#REF!</v>
      </c>
    </row>
    <row r="779" spans="1:9" ht="15">
      <c r="A779" s="222" t="s">
        <v>181</v>
      </c>
      <c r="B779" s="228" t="s">
        <v>1396</v>
      </c>
      <c r="C779" s="223" t="s">
        <v>1396</v>
      </c>
      <c r="D779" s="224" t="s">
        <v>1397</v>
      </c>
      <c r="E779" s="225" t="s">
        <v>12</v>
      </c>
      <c r="F779" s="226">
        <v>21.3</v>
      </c>
      <c r="G779" s="227">
        <v>332.61574999999999</v>
      </c>
      <c r="H779" s="437">
        <v>311.81450000000001</v>
      </c>
      <c r="I779" s="434" t="e">
        <f>#REF!-B779</f>
        <v>#REF!</v>
      </c>
    </row>
    <row r="780" spans="1:9" ht="15">
      <c r="A780" s="222" t="s">
        <v>181</v>
      </c>
      <c r="B780" s="228" t="s">
        <v>1398</v>
      </c>
      <c r="C780" s="223" t="s">
        <v>1398</v>
      </c>
      <c r="D780" s="224" t="s">
        <v>1399</v>
      </c>
      <c r="E780" s="225" t="s">
        <v>12</v>
      </c>
      <c r="F780" s="226">
        <v>16.149999999999999</v>
      </c>
      <c r="G780" s="227">
        <v>252.85075000000001</v>
      </c>
      <c r="H780" s="437">
        <v>237.03749999999999</v>
      </c>
      <c r="I780" s="434" t="e">
        <f>#REF!-B780</f>
        <v>#REF!</v>
      </c>
    </row>
    <row r="781" spans="1:9" ht="15">
      <c r="A781" s="222" t="s">
        <v>181</v>
      </c>
      <c r="B781" s="228" t="s">
        <v>1400</v>
      </c>
      <c r="C781" s="223" t="s">
        <v>1400</v>
      </c>
      <c r="D781" s="224" t="s">
        <v>1401</v>
      </c>
      <c r="E781" s="225" t="s">
        <v>12</v>
      </c>
      <c r="F781" s="226">
        <v>16.149999999999999</v>
      </c>
      <c r="G781" s="227">
        <v>252.85075000000001</v>
      </c>
      <c r="H781" s="437">
        <v>237.03749999999999</v>
      </c>
      <c r="I781" s="434" t="e">
        <f>#REF!-B781</f>
        <v>#REF!</v>
      </c>
    </row>
    <row r="782" spans="1:9" ht="15">
      <c r="A782" s="222" t="s">
        <v>181</v>
      </c>
      <c r="B782" s="228" t="s">
        <v>1402</v>
      </c>
      <c r="C782" s="223" t="s">
        <v>1402</v>
      </c>
      <c r="D782" s="224" t="s">
        <v>1403</v>
      </c>
      <c r="E782" s="225" t="s">
        <v>12</v>
      </c>
      <c r="F782" s="226">
        <v>16.149999999999999</v>
      </c>
      <c r="G782" s="227">
        <v>252.85075000000001</v>
      </c>
      <c r="H782" s="437">
        <v>237.03749999999999</v>
      </c>
      <c r="I782" s="434" t="e">
        <f>#REF!-B782</f>
        <v>#REF!</v>
      </c>
    </row>
    <row r="783" spans="1:9" ht="15">
      <c r="A783" s="222" t="s">
        <v>181</v>
      </c>
      <c r="B783" s="228" t="s">
        <v>1404</v>
      </c>
      <c r="C783" s="223" t="s">
        <v>1404</v>
      </c>
      <c r="D783" s="224" t="s">
        <v>1405</v>
      </c>
      <c r="E783" s="225" t="s">
        <v>12</v>
      </c>
      <c r="F783" s="226">
        <v>16.149999999999999</v>
      </c>
      <c r="G783" s="227">
        <v>252.85075000000001</v>
      </c>
      <c r="H783" s="437">
        <v>237.03749999999999</v>
      </c>
      <c r="I783" s="434" t="e">
        <f>#REF!-B783</f>
        <v>#REF!</v>
      </c>
    </row>
    <row r="784" spans="1:9" ht="15">
      <c r="A784" s="222" t="s">
        <v>181</v>
      </c>
      <c r="B784" s="228" t="s">
        <v>1406</v>
      </c>
      <c r="C784" s="223" t="s">
        <v>1406</v>
      </c>
      <c r="D784" s="224" t="s">
        <v>1407</v>
      </c>
      <c r="E784" s="225" t="s">
        <v>12</v>
      </c>
      <c r="F784" s="226">
        <v>16.149999999999999</v>
      </c>
      <c r="G784" s="227">
        <v>252.85075000000001</v>
      </c>
      <c r="H784" s="437">
        <v>237.03749999999999</v>
      </c>
      <c r="I784" s="434" t="e">
        <f>#REF!-B784</f>
        <v>#REF!</v>
      </c>
    </row>
    <row r="785" spans="1:9" ht="15">
      <c r="A785" s="222" t="s">
        <v>181</v>
      </c>
      <c r="B785" s="228" t="s">
        <v>1408</v>
      </c>
      <c r="C785" s="223" t="s">
        <v>1408</v>
      </c>
      <c r="D785" s="224" t="s">
        <v>1409</v>
      </c>
      <c r="E785" s="225" t="s">
        <v>12</v>
      </c>
      <c r="F785" s="226">
        <v>22.05</v>
      </c>
      <c r="G785" s="227">
        <v>344.65575000000001</v>
      </c>
      <c r="H785" s="437">
        <v>323.10199999999998</v>
      </c>
      <c r="I785" s="434" t="e">
        <f>#REF!-B785</f>
        <v>#REF!</v>
      </c>
    </row>
    <row r="786" spans="1:9" ht="15">
      <c r="A786" s="222" t="s">
        <v>181</v>
      </c>
      <c r="B786" s="228" t="s">
        <v>1410</v>
      </c>
      <c r="C786" s="223" t="s">
        <v>1410</v>
      </c>
      <c r="D786" s="224" t="s">
        <v>1411</v>
      </c>
      <c r="E786" s="225" t="s">
        <v>12</v>
      </c>
      <c r="F786" s="226">
        <v>22.05</v>
      </c>
      <c r="G786" s="227">
        <v>344.65575000000001</v>
      </c>
      <c r="H786" s="437">
        <v>323.10199999999998</v>
      </c>
      <c r="I786" s="434" t="e">
        <f>#REF!-B786</f>
        <v>#REF!</v>
      </c>
    </row>
    <row r="787" spans="1:9" ht="15">
      <c r="A787" s="222" t="s">
        <v>181</v>
      </c>
      <c r="B787" s="228" t="s">
        <v>1412</v>
      </c>
      <c r="C787" s="223" t="s">
        <v>1412</v>
      </c>
      <c r="D787" s="224" t="s">
        <v>1413</v>
      </c>
      <c r="E787" s="225" t="s">
        <v>12</v>
      </c>
      <c r="F787" s="226">
        <v>22.05</v>
      </c>
      <c r="G787" s="227">
        <v>344.65575000000001</v>
      </c>
      <c r="H787" s="437">
        <v>323.10199999999998</v>
      </c>
      <c r="I787" s="434" t="e">
        <f>#REF!-B787</f>
        <v>#REF!</v>
      </c>
    </row>
    <row r="788" spans="1:9" ht="15">
      <c r="A788" s="222" t="s">
        <v>181</v>
      </c>
      <c r="B788" s="228" t="s">
        <v>1414</v>
      </c>
      <c r="C788" s="223" t="s">
        <v>1414</v>
      </c>
      <c r="D788" s="224" t="s">
        <v>1415</v>
      </c>
      <c r="E788" s="225" t="s">
        <v>12</v>
      </c>
      <c r="F788" s="226">
        <v>22.05</v>
      </c>
      <c r="G788" s="227">
        <v>344.65575000000001</v>
      </c>
      <c r="H788" s="437">
        <v>323.10199999999998</v>
      </c>
      <c r="I788" s="434" t="e">
        <f>#REF!-B788</f>
        <v>#REF!</v>
      </c>
    </row>
    <row r="789" spans="1:9" ht="15">
      <c r="A789" s="222" t="s">
        <v>181</v>
      </c>
      <c r="B789" s="228" t="s">
        <v>1416</v>
      </c>
      <c r="C789" s="223" t="s">
        <v>1416</v>
      </c>
      <c r="D789" s="224" t="s">
        <v>1417</v>
      </c>
      <c r="E789" s="225" t="s">
        <v>12</v>
      </c>
      <c r="F789" s="226">
        <v>22.05</v>
      </c>
      <c r="G789" s="227">
        <v>344.65575000000001</v>
      </c>
      <c r="H789" s="437">
        <v>323.10199999999998</v>
      </c>
      <c r="I789" s="434" t="e">
        <f>#REF!-B789</f>
        <v>#REF!</v>
      </c>
    </row>
    <row r="790" spans="1:9" ht="15">
      <c r="A790" s="222" t="s">
        <v>181</v>
      </c>
      <c r="B790" s="228" t="s">
        <v>1418</v>
      </c>
      <c r="C790" s="223" t="s">
        <v>1418</v>
      </c>
      <c r="D790" s="224" t="s">
        <v>1419</v>
      </c>
      <c r="E790" s="225" t="s">
        <v>12</v>
      </c>
      <c r="F790" s="226">
        <v>18.399999999999999</v>
      </c>
      <c r="G790" s="227">
        <v>287.46575000000001</v>
      </c>
      <c r="H790" s="437">
        <v>269.49174999999997</v>
      </c>
      <c r="I790" s="434" t="e">
        <f>#REF!-B790</f>
        <v>#REF!</v>
      </c>
    </row>
    <row r="791" spans="1:9" ht="15">
      <c r="A791" s="222" t="s">
        <v>181</v>
      </c>
      <c r="B791" s="228" t="s">
        <v>1420</v>
      </c>
      <c r="C791" s="223" t="s">
        <v>1420</v>
      </c>
      <c r="D791" s="224" t="s">
        <v>1421</v>
      </c>
      <c r="E791" s="225" t="s">
        <v>12</v>
      </c>
      <c r="F791" s="226">
        <v>18.399999999999999</v>
      </c>
      <c r="G791" s="227">
        <v>287.46575000000001</v>
      </c>
      <c r="H791" s="437">
        <v>269.49174999999997</v>
      </c>
      <c r="I791" s="434" t="e">
        <f>#REF!-B791</f>
        <v>#REF!</v>
      </c>
    </row>
    <row r="792" spans="1:9" ht="15">
      <c r="A792" s="222" t="s">
        <v>181</v>
      </c>
      <c r="B792" s="228" t="s">
        <v>1422</v>
      </c>
      <c r="C792" s="223" t="s">
        <v>1422</v>
      </c>
      <c r="D792" s="224" t="s">
        <v>1423</v>
      </c>
      <c r="E792" s="225" t="s">
        <v>12</v>
      </c>
      <c r="F792" s="226">
        <v>18.399999999999999</v>
      </c>
      <c r="G792" s="227">
        <v>287.46575000000001</v>
      </c>
      <c r="H792" s="437">
        <v>269.49174999999997</v>
      </c>
      <c r="I792" s="434" t="e">
        <f>#REF!-B792</f>
        <v>#REF!</v>
      </c>
    </row>
    <row r="793" spans="1:9" ht="15">
      <c r="A793" s="222" t="s">
        <v>181</v>
      </c>
      <c r="B793" s="228" t="s">
        <v>1424</v>
      </c>
      <c r="C793" s="223" t="s">
        <v>1424</v>
      </c>
      <c r="D793" s="224" t="s">
        <v>1425</v>
      </c>
      <c r="E793" s="225" t="s">
        <v>12</v>
      </c>
      <c r="F793" s="226">
        <v>18.399999999999999</v>
      </c>
      <c r="G793" s="227">
        <v>287.46575000000001</v>
      </c>
      <c r="H793" s="437">
        <v>269.49174999999997</v>
      </c>
      <c r="I793" s="434" t="e">
        <f>#REF!-B793</f>
        <v>#REF!</v>
      </c>
    </row>
    <row r="794" spans="1:9" ht="15">
      <c r="A794" s="222" t="s">
        <v>181</v>
      </c>
      <c r="B794" s="228" t="s">
        <v>1426</v>
      </c>
      <c r="C794" s="223" t="s">
        <v>1426</v>
      </c>
      <c r="D794" s="224" t="s">
        <v>1427</v>
      </c>
      <c r="E794" s="225" t="s">
        <v>12</v>
      </c>
      <c r="F794" s="226">
        <v>18.399999999999999</v>
      </c>
      <c r="G794" s="227">
        <v>287.46575000000001</v>
      </c>
      <c r="H794" s="437">
        <v>269.49174999999997</v>
      </c>
      <c r="I794" s="434" t="e">
        <f>#REF!-B794</f>
        <v>#REF!</v>
      </c>
    </row>
    <row r="795" spans="1:9" ht="15">
      <c r="A795" s="222" t="s">
        <v>181</v>
      </c>
      <c r="B795" s="228" t="s">
        <v>1428</v>
      </c>
      <c r="C795" s="223" t="s">
        <v>1428</v>
      </c>
      <c r="D795" s="224" t="s">
        <v>1429</v>
      </c>
      <c r="E795" s="225" t="s">
        <v>12</v>
      </c>
      <c r="F795" s="226">
        <v>27.95</v>
      </c>
      <c r="G795" s="227">
        <v>436.47149999999993</v>
      </c>
      <c r="H795" s="437">
        <v>409.17724999999996</v>
      </c>
      <c r="I795" s="434" t="e">
        <f>#REF!-B795</f>
        <v>#REF!</v>
      </c>
    </row>
    <row r="796" spans="1:9" ht="15">
      <c r="A796" s="222" t="s">
        <v>181</v>
      </c>
      <c r="B796" s="228" t="s">
        <v>1430</v>
      </c>
      <c r="C796" s="223" t="s">
        <v>1430</v>
      </c>
      <c r="D796" s="224" t="s">
        <v>1431</v>
      </c>
      <c r="E796" s="225" t="s">
        <v>12</v>
      </c>
      <c r="F796" s="226">
        <v>27.95</v>
      </c>
      <c r="G796" s="227">
        <v>436.47149999999993</v>
      </c>
      <c r="H796" s="437">
        <v>409.17724999999996</v>
      </c>
      <c r="I796" s="434" t="e">
        <f>#REF!-B796</f>
        <v>#REF!</v>
      </c>
    </row>
    <row r="797" spans="1:9" ht="15">
      <c r="A797" s="222" t="s">
        <v>181</v>
      </c>
      <c r="B797" s="228" t="s">
        <v>1432</v>
      </c>
      <c r="C797" s="223" t="s">
        <v>1432</v>
      </c>
      <c r="D797" s="224" t="s">
        <v>1433</v>
      </c>
      <c r="E797" s="225" t="s">
        <v>12</v>
      </c>
      <c r="F797" s="226">
        <v>27.95</v>
      </c>
      <c r="G797" s="227">
        <v>436.47149999999993</v>
      </c>
      <c r="H797" s="437">
        <v>409.17724999999996</v>
      </c>
      <c r="I797" s="434" t="e">
        <f>#REF!-B797</f>
        <v>#REF!</v>
      </c>
    </row>
    <row r="798" spans="1:9" ht="15">
      <c r="A798" s="222" t="s">
        <v>181</v>
      </c>
      <c r="B798" s="228" t="s">
        <v>1434</v>
      </c>
      <c r="C798" s="223" t="s">
        <v>1434</v>
      </c>
      <c r="D798" s="224" t="s">
        <v>1435</v>
      </c>
      <c r="E798" s="225" t="s">
        <v>12</v>
      </c>
      <c r="F798" s="226">
        <v>27.95</v>
      </c>
      <c r="G798" s="227">
        <v>436.47149999999993</v>
      </c>
      <c r="H798" s="437">
        <v>409.17724999999996</v>
      </c>
      <c r="I798" s="434" t="e">
        <f>#REF!-B798</f>
        <v>#REF!</v>
      </c>
    </row>
    <row r="799" spans="1:9" ht="15">
      <c r="A799" s="222" t="s">
        <v>181</v>
      </c>
      <c r="B799" s="228" t="s">
        <v>1436</v>
      </c>
      <c r="C799" s="223" t="s">
        <v>1436</v>
      </c>
      <c r="D799" s="224" t="s">
        <v>1437</v>
      </c>
      <c r="E799" s="225" t="s">
        <v>12</v>
      </c>
      <c r="F799" s="226">
        <v>27.95</v>
      </c>
      <c r="G799" s="227">
        <v>436.47149999999993</v>
      </c>
      <c r="H799" s="437">
        <v>409.17724999999996</v>
      </c>
      <c r="I799" s="434" t="e">
        <f>#REF!-B799</f>
        <v>#REF!</v>
      </c>
    </row>
    <row r="800" spans="1:9" ht="15">
      <c r="A800" s="222" t="s">
        <v>181</v>
      </c>
      <c r="B800" s="228" t="s">
        <v>1438</v>
      </c>
      <c r="C800" s="223" t="s">
        <v>1438</v>
      </c>
      <c r="D800" s="224" t="s">
        <v>1439</v>
      </c>
      <c r="E800" s="225" t="s">
        <v>12</v>
      </c>
      <c r="F800" s="226">
        <v>27.95</v>
      </c>
      <c r="G800" s="227">
        <v>436.47149999999993</v>
      </c>
      <c r="H800" s="437">
        <v>409.17724999999996</v>
      </c>
      <c r="I800" s="434" t="e">
        <f>#REF!-B800</f>
        <v>#REF!</v>
      </c>
    </row>
    <row r="801" spans="1:9" ht="15">
      <c r="A801" s="222" t="s">
        <v>181</v>
      </c>
      <c r="B801" s="228" t="s">
        <v>1440</v>
      </c>
      <c r="C801" s="223" t="s">
        <v>1440</v>
      </c>
      <c r="D801" s="224" t="s">
        <v>1441</v>
      </c>
      <c r="E801" s="225" t="s">
        <v>12</v>
      </c>
      <c r="F801" s="226">
        <v>27.95</v>
      </c>
      <c r="G801" s="227">
        <v>436.47149999999993</v>
      </c>
      <c r="H801" s="437">
        <v>409.17724999999996</v>
      </c>
      <c r="I801" s="434" t="e">
        <f>#REF!-B801</f>
        <v>#REF!</v>
      </c>
    </row>
    <row r="802" spans="1:9" ht="15">
      <c r="A802" s="222" t="s">
        <v>181</v>
      </c>
      <c r="B802" s="228" t="s">
        <v>1442</v>
      </c>
      <c r="C802" s="223" t="s">
        <v>1442</v>
      </c>
      <c r="D802" s="224" t="s">
        <v>1443</v>
      </c>
      <c r="E802" s="225" t="s">
        <v>12</v>
      </c>
      <c r="F802" s="226">
        <v>27.95</v>
      </c>
      <c r="G802" s="227">
        <v>436.47149999999993</v>
      </c>
      <c r="H802" s="437">
        <v>409.17724999999996</v>
      </c>
      <c r="I802" s="434" t="e">
        <f>#REF!-B802</f>
        <v>#REF!</v>
      </c>
    </row>
    <row r="803" spans="1:9" ht="15">
      <c r="A803" s="222" t="s">
        <v>181</v>
      </c>
      <c r="B803" s="228" t="s">
        <v>1444</v>
      </c>
      <c r="C803" s="223" t="s">
        <v>1444</v>
      </c>
      <c r="D803" s="224" t="s">
        <v>1445</v>
      </c>
      <c r="E803" s="225" t="s">
        <v>12</v>
      </c>
      <c r="F803" s="226">
        <v>27.95</v>
      </c>
      <c r="G803" s="227">
        <v>436.47149999999993</v>
      </c>
      <c r="H803" s="437">
        <v>409.17724999999996</v>
      </c>
      <c r="I803" s="434" t="e">
        <f>#REF!-B803</f>
        <v>#REF!</v>
      </c>
    </row>
    <row r="804" spans="1:9" ht="15">
      <c r="A804" s="222" t="s">
        <v>181</v>
      </c>
      <c r="B804" s="228" t="s">
        <v>155</v>
      </c>
      <c r="C804" s="223" t="s">
        <v>1446</v>
      </c>
      <c r="D804" s="224" t="s">
        <v>1447</v>
      </c>
      <c r="E804" s="225" t="s">
        <v>12</v>
      </c>
      <c r="F804" s="226">
        <v>42</v>
      </c>
      <c r="G804" s="227">
        <v>571.87850000000003</v>
      </c>
      <c r="H804" s="437">
        <v>536.12400000000002</v>
      </c>
      <c r="I804" s="434" t="e">
        <f>#REF!-B804</f>
        <v>#REF!</v>
      </c>
    </row>
    <row r="805" spans="1:9" ht="15">
      <c r="A805" s="222" t="s">
        <v>181</v>
      </c>
      <c r="B805" s="228" t="s">
        <v>1448</v>
      </c>
      <c r="C805" s="223" t="s">
        <v>1449</v>
      </c>
      <c r="D805" s="224" t="s">
        <v>1450</v>
      </c>
      <c r="E805" s="225" t="s">
        <v>12</v>
      </c>
      <c r="F805" s="226">
        <v>44</v>
      </c>
      <c r="G805" s="227">
        <v>697.42774999999995</v>
      </c>
      <c r="H805" s="437">
        <v>653.81500000000005</v>
      </c>
      <c r="I805" s="434" t="e">
        <f>#REF!-B805</f>
        <v>#REF!</v>
      </c>
    </row>
    <row r="806" spans="1:9" ht="15">
      <c r="A806" s="222" t="s">
        <v>181</v>
      </c>
      <c r="B806" s="228" t="s">
        <v>1451</v>
      </c>
      <c r="C806" s="223" t="s">
        <v>1452</v>
      </c>
      <c r="D806" s="224" t="s">
        <v>1453</v>
      </c>
      <c r="E806" s="225" t="s">
        <v>12</v>
      </c>
      <c r="F806" s="226">
        <v>44</v>
      </c>
      <c r="G806" s="227">
        <v>697.42774999999995</v>
      </c>
      <c r="H806" s="437">
        <v>653.81500000000005</v>
      </c>
      <c r="I806" s="434" t="e">
        <f>#REF!-B806</f>
        <v>#REF!</v>
      </c>
    </row>
    <row r="807" spans="1:9" ht="15">
      <c r="A807" s="222" t="s">
        <v>181</v>
      </c>
      <c r="B807" s="228" t="s">
        <v>1454</v>
      </c>
      <c r="C807" s="223" t="s">
        <v>1455</v>
      </c>
      <c r="D807" s="224" t="s">
        <v>1456</v>
      </c>
      <c r="E807" s="225" t="s">
        <v>12</v>
      </c>
      <c r="F807" s="226">
        <v>44</v>
      </c>
      <c r="G807" s="227">
        <v>697.42774999999995</v>
      </c>
      <c r="H807" s="437">
        <v>653.81500000000005</v>
      </c>
      <c r="I807" s="434" t="e">
        <f>#REF!-B807</f>
        <v>#REF!</v>
      </c>
    </row>
    <row r="808" spans="1:9" ht="15">
      <c r="A808" s="222" t="s">
        <v>181</v>
      </c>
      <c r="B808" s="228" t="s">
        <v>1457</v>
      </c>
      <c r="C808" s="223" t="s">
        <v>1458</v>
      </c>
      <c r="D808" s="224" t="s">
        <v>1459</v>
      </c>
      <c r="E808" s="225" t="s">
        <v>12</v>
      </c>
      <c r="F808" s="226">
        <v>44</v>
      </c>
      <c r="G808" s="227">
        <v>697.42774999999995</v>
      </c>
      <c r="H808" s="437">
        <v>653.81500000000005</v>
      </c>
      <c r="I808" s="434" t="e">
        <f>#REF!-B808</f>
        <v>#REF!</v>
      </c>
    </row>
    <row r="809" spans="1:9" ht="15">
      <c r="A809" s="222" t="s">
        <v>181</v>
      </c>
      <c r="B809" s="228" t="s">
        <v>1460</v>
      </c>
      <c r="C809" s="223" t="s">
        <v>1461</v>
      </c>
      <c r="D809" s="224" t="s">
        <v>1462</v>
      </c>
      <c r="E809" s="225" t="s">
        <v>12</v>
      </c>
      <c r="F809" s="226">
        <v>44</v>
      </c>
      <c r="G809" s="227">
        <v>697.42774999999995</v>
      </c>
      <c r="H809" s="437">
        <v>653.81500000000005</v>
      </c>
      <c r="I809" s="434" t="e">
        <f>#REF!-B809</f>
        <v>#REF!</v>
      </c>
    </row>
    <row r="810" spans="1:9" ht="15">
      <c r="A810" s="222" t="s">
        <v>181</v>
      </c>
      <c r="B810" s="228" t="s">
        <v>1463</v>
      </c>
      <c r="C810" s="223" t="s">
        <v>1464</v>
      </c>
      <c r="D810" s="224" t="s">
        <v>1465</v>
      </c>
      <c r="E810" s="225" t="s">
        <v>12</v>
      </c>
      <c r="F810" s="226">
        <v>44</v>
      </c>
      <c r="G810" s="227">
        <v>697.42774999999995</v>
      </c>
      <c r="H810" s="437">
        <v>653.81500000000005</v>
      </c>
      <c r="I810" s="434" t="e">
        <f>#REF!-B810</f>
        <v>#REF!</v>
      </c>
    </row>
    <row r="811" spans="1:9" ht="15">
      <c r="A811" s="222" t="s">
        <v>181</v>
      </c>
      <c r="B811" s="228" t="s">
        <v>1466</v>
      </c>
      <c r="C811" s="223" t="s">
        <v>1467</v>
      </c>
      <c r="D811" s="224" t="s">
        <v>1468</v>
      </c>
      <c r="E811" s="225" t="s">
        <v>12</v>
      </c>
      <c r="F811" s="226">
        <v>44</v>
      </c>
      <c r="G811" s="227">
        <v>697.42774999999995</v>
      </c>
      <c r="H811" s="437">
        <v>653.81500000000005</v>
      </c>
      <c r="I811" s="434" t="e">
        <f>#REF!-B811</f>
        <v>#REF!</v>
      </c>
    </row>
    <row r="812" spans="1:9" ht="15">
      <c r="A812" s="222" t="s">
        <v>181</v>
      </c>
      <c r="B812" s="228" t="s">
        <v>1469</v>
      </c>
      <c r="C812" s="223" t="s">
        <v>1470</v>
      </c>
      <c r="D812" s="224" t="s">
        <v>1471</v>
      </c>
      <c r="E812" s="225" t="s">
        <v>12</v>
      </c>
      <c r="F812" s="226">
        <v>44</v>
      </c>
      <c r="G812" s="227">
        <v>697.42774999999995</v>
      </c>
      <c r="H812" s="437">
        <v>653.81500000000005</v>
      </c>
      <c r="I812" s="434" t="e">
        <f>#REF!-B812</f>
        <v>#REF!</v>
      </c>
    </row>
    <row r="813" spans="1:9" ht="15">
      <c r="A813" s="222" t="s">
        <v>181</v>
      </c>
      <c r="B813" s="228" t="s">
        <v>1472</v>
      </c>
      <c r="C813" s="223" t="s">
        <v>1472</v>
      </c>
      <c r="D813" s="224" t="s">
        <v>1473</v>
      </c>
      <c r="E813" s="225" t="s">
        <v>12</v>
      </c>
      <c r="F813" s="226">
        <v>17.649999999999999</v>
      </c>
      <c r="G813" s="227">
        <v>254.43099999999998</v>
      </c>
      <c r="H813" s="437">
        <v>238.52099999999999</v>
      </c>
      <c r="I813" s="434" t="e">
        <f>#REF!-B813</f>
        <v>#REF!</v>
      </c>
    </row>
    <row r="814" spans="1:9" ht="15">
      <c r="A814" s="222" t="s">
        <v>181</v>
      </c>
      <c r="B814" s="228" t="s">
        <v>1474</v>
      </c>
      <c r="C814" s="223" t="s">
        <v>1474</v>
      </c>
      <c r="D814" s="224" t="s">
        <v>1475</v>
      </c>
      <c r="E814" s="225" t="s">
        <v>12</v>
      </c>
      <c r="F814" s="226">
        <v>17.649999999999999</v>
      </c>
      <c r="G814" s="227">
        <v>254.43099999999998</v>
      </c>
      <c r="H814" s="437">
        <v>238.52099999999999</v>
      </c>
      <c r="I814" s="434" t="e">
        <f>#REF!-B814</f>
        <v>#REF!</v>
      </c>
    </row>
    <row r="815" spans="1:9" ht="15">
      <c r="A815" s="222" t="s">
        <v>181</v>
      </c>
      <c r="B815" s="228" t="s">
        <v>1476</v>
      </c>
      <c r="C815" s="223" t="s">
        <v>1476</v>
      </c>
      <c r="D815" s="224" t="s">
        <v>1477</v>
      </c>
      <c r="E815" s="225" t="s">
        <v>12</v>
      </c>
      <c r="F815" s="226">
        <v>17.649999999999999</v>
      </c>
      <c r="G815" s="227">
        <v>254.43099999999998</v>
      </c>
      <c r="H815" s="437">
        <v>238.52099999999999</v>
      </c>
      <c r="I815" s="434" t="e">
        <f>#REF!-B815</f>
        <v>#REF!</v>
      </c>
    </row>
    <row r="816" spans="1:9" ht="15">
      <c r="A816" s="222" t="s">
        <v>181</v>
      </c>
      <c r="B816" s="228" t="s">
        <v>1478</v>
      </c>
      <c r="C816" s="223" t="s">
        <v>1478</v>
      </c>
      <c r="D816" s="224" t="s">
        <v>1479</v>
      </c>
      <c r="E816" s="225" t="s">
        <v>12</v>
      </c>
      <c r="F816" s="226">
        <v>17.649999999999999</v>
      </c>
      <c r="G816" s="227">
        <v>254.43099999999998</v>
      </c>
      <c r="H816" s="437">
        <v>238.52099999999999</v>
      </c>
      <c r="I816" s="434" t="e">
        <f>#REF!-B816</f>
        <v>#REF!</v>
      </c>
    </row>
    <row r="817" spans="1:9" ht="15">
      <c r="A817" s="222" t="s">
        <v>181</v>
      </c>
      <c r="B817" s="228" t="s">
        <v>1480</v>
      </c>
      <c r="C817" s="223" t="s">
        <v>1480</v>
      </c>
      <c r="D817" s="224" t="s">
        <v>1481</v>
      </c>
      <c r="E817" s="225" t="s">
        <v>12</v>
      </c>
      <c r="F817" s="226">
        <v>17.649999999999999</v>
      </c>
      <c r="G817" s="227">
        <v>254.43099999999998</v>
      </c>
      <c r="H817" s="437">
        <v>238.52099999999999</v>
      </c>
      <c r="I817" s="434" t="e">
        <f>#REF!-B817</f>
        <v>#REF!</v>
      </c>
    </row>
    <row r="818" spans="1:9" ht="15">
      <c r="A818" s="222" t="s">
        <v>181</v>
      </c>
      <c r="B818" s="228" t="s">
        <v>1482</v>
      </c>
      <c r="C818" s="223" t="s">
        <v>1482</v>
      </c>
      <c r="D818" s="224" t="s">
        <v>1483</v>
      </c>
      <c r="E818" s="225" t="s">
        <v>12</v>
      </c>
      <c r="F818" s="226">
        <v>17.649999999999999</v>
      </c>
      <c r="G818" s="227">
        <v>254.43099999999998</v>
      </c>
      <c r="H818" s="437">
        <v>238.52099999999999</v>
      </c>
      <c r="I818" s="434" t="e">
        <f>#REF!-B818</f>
        <v>#REF!</v>
      </c>
    </row>
    <row r="819" spans="1:9" ht="15">
      <c r="A819" s="222" t="s">
        <v>181</v>
      </c>
      <c r="B819" s="228" t="s">
        <v>1484</v>
      </c>
      <c r="C819" s="223" t="s">
        <v>1484</v>
      </c>
      <c r="D819" s="224" t="s">
        <v>1485</v>
      </c>
      <c r="E819" s="225" t="s">
        <v>12</v>
      </c>
      <c r="F819" s="226">
        <v>17.649999999999999</v>
      </c>
      <c r="G819" s="227">
        <v>254.43099999999998</v>
      </c>
      <c r="H819" s="437">
        <v>238.52099999999999</v>
      </c>
      <c r="I819" s="434" t="e">
        <f>#REF!-B819</f>
        <v>#REF!</v>
      </c>
    </row>
    <row r="820" spans="1:9" ht="15">
      <c r="A820" s="222" t="s">
        <v>181</v>
      </c>
      <c r="B820" s="228" t="s">
        <v>1486</v>
      </c>
      <c r="C820" s="223" t="s">
        <v>1486</v>
      </c>
      <c r="D820" s="224" t="s">
        <v>1487</v>
      </c>
      <c r="E820" s="225" t="s">
        <v>12</v>
      </c>
      <c r="F820" s="226">
        <v>17.649999999999999</v>
      </c>
      <c r="G820" s="227">
        <v>254.43099999999998</v>
      </c>
      <c r="H820" s="437">
        <v>238.52099999999999</v>
      </c>
      <c r="I820" s="434" t="e">
        <f>#REF!-B820</f>
        <v>#REF!</v>
      </c>
    </row>
    <row r="821" spans="1:9" ht="15">
      <c r="A821" s="222" t="s">
        <v>181</v>
      </c>
      <c r="B821" s="228" t="s">
        <v>1488</v>
      </c>
      <c r="C821" s="223" t="s">
        <v>1488</v>
      </c>
      <c r="D821" s="224" t="s">
        <v>1489</v>
      </c>
      <c r="E821" s="225" t="s">
        <v>12</v>
      </c>
      <c r="F821" s="226">
        <v>23</v>
      </c>
      <c r="G821" s="227">
        <v>373.62700000000001</v>
      </c>
      <c r="H821" s="437">
        <v>350.26724999999999</v>
      </c>
      <c r="I821" s="434" t="e">
        <f>#REF!-B821</f>
        <v>#REF!</v>
      </c>
    </row>
    <row r="822" spans="1:9" ht="15">
      <c r="A822" s="222" t="s">
        <v>181</v>
      </c>
      <c r="B822" s="228" t="s">
        <v>1490</v>
      </c>
      <c r="C822" s="223" t="s">
        <v>1490</v>
      </c>
      <c r="D822" s="224" t="s">
        <v>1491</v>
      </c>
      <c r="E822" s="225" t="s">
        <v>12</v>
      </c>
      <c r="F822" s="226">
        <v>23</v>
      </c>
      <c r="G822" s="227">
        <v>373.62700000000001</v>
      </c>
      <c r="H822" s="437">
        <v>350.26724999999999</v>
      </c>
      <c r="I822" s="434" t="e">
        <f>#REF!-B822</f>
        <v>#REF!</v>
      </c>
    </row>
    <row r="823" spans="1:9" ht="15">
      <c r="A823" s="222" t="s">
        <v>181</v>
      </c>
      <c r="B823" s="228" t="s">
        <v>1492</v>
      </c>
      <c r="C823" s="223" t="s">
        <v>1492</v>
      </c>
      <c r="D823" s="224" t="s">
        <v>1493</v>
      </c>
      <c r="E823" s="225" t="s">
        <v>12</v>
      </c>
      <c r="F823" s="226">
        <v>23</v>
      </c>
      <c r="G823" s="227">
        <v>373.62700000000001</v>
      </c>
      <c r="H823" s="437">
        <v>350.26724999999999</v>
      </c>
      <c r="I823" s="434" t="e">
        <f>#REF!-B823</f>
        <v>#REF!</v>
      </c>
    </row>
    <row r="824" spans="1:9" ht="15">
      <c r="A824" s="222" t="s">
        <v>181</v>
      </c>
      <c r="B824" s="228" t="s">
        <v>1494</v>
      </c>
      <c r="C824" s="223" t="s">
        <v>1494</v>
      </c>
      <c r="D824" s="224" t="s">
        <v>1495</v>
      </c>
      <c r="E824" s="225" t="s">
        <v>12</v>
      </c>
      <c r="F824" s="226">
        <v>23</v>
      </c>
      <c r="G824" s="227">
        <v>373.62700000000001</v>
      </c>
      <c r="H824" s="437">
        <v>350.26724999999999</v>
      </c>
      <c r="I824" s="434" t="e">
        <f>#REF!-B824</f>
        <v>#REF!</v>
      </c>
    </row>
    <row r="825" spans="1:9" ht="15">
      <c r="A825" s="222" t="s">
        <v>181</v>
      </c>
      <c r="B825" s="228" t="s">
        <v>1496</v>
      </c>
      <c r="C825" s="223" t="s">
        <v>1496</v>
      </c>
      <c r="D825" s="224" t="s">
        <v>1497</v>
      </c>
      <c r="E825" s="225" t="s">
        <v>12</v>
      </c>
      <c r="F825" s="226">
        <v>23</v>
      </c>
      <c r="G825" s="227">
        <v>373.62700000000001</v>
      </c>
      <c r="H825" s="437">
        <v>350.26724999999999</v>
      </c>
      <c r="I825" s="434" t="e">
        <f>#REF!-B825</f>
        <v>#REF!</v>
      </c>
    </row>
    <row r="826" spans="1:9" ht="15">
      <c r="A826" s="222" t="s">
        <v>181</v>
      </c>
      <c r="B826" s="228" t="s">
        <v>1498</v>
      </c>
      <c r="C826" s="223" t="s">
        <v>1498</v>
      </c>
      <c r="D826" s="224" t="s">
        <v>1499</v>
      </c>
      <c r="E826" s="225" t="s">
        <v>12</v>
      </c>
      <c r="F826" s="226">
        <v>23</v>
      </c>
      <c r="G826" s="227">
        <v>373.62700000000001</v>
      </c>
      <c r="H826" s="437">
        <v>350.26724999999999</v>
      </c>
      <c r="I826" s="434" t="e">
        <f>#REF!-B826</f>
        <v>#REF!</v>
      </c>
    </row>
    <row r="827" spans="1:9" ht="15">
      <c r="A827" s="222" t="s">
        <v>181</v>
      </c>
      <c r="B827" s="228" t="s">
        <v>1500</v>
      </c>
      <c r="C827" s="223" t="s">
        <v>1500</v>
      </c>
      <c r="D827" s="224" t="s">
        <v>1501</v>
      </c>
      <c r="E827" s="225" t="s">
        <v>12</v>
      </c>
      <c r="F827" s="226">
        <v>23</v>
      </c>
      <c r="G827" s="227">
        <v>373.62700000000001</v>
      </c>
      <c r="H827" s="437">
        <v>350.26724999999999</v>
      </c>
      <c r="I827" s="434" t="e">
        <f>#REF!-B827</f>
        <v>#REF!</v>
      </c>
    </row>
    <row r="828" spans="1:9" ht="15">
      <c r="A828" s="222" t="s">
        <v>181</v>
      </c>
      <c r="B828" s="228" t="s">
        <v>1502</v>
      </c>
      <c r="C828" s="223" t="s">
        <v>1502</v>
      </c>
      <c r="D828" s="224" t="s">
        <v>1503</v>
      </c>
      <c r="E828" s="225" t="s">
        <v>12</v>
      </c>
      <c r="F828" s="226">
        <v>23</v>
      </c>
      <c r="G828" s="227">
        <v>373.62700000000001</v>
      </c>
      <c r="H828" s="437">
        <v>350.26724999999999</v>
      </c>
      <c r="I828" s="434" t="e">
        <f>#REF!-B828</f>
        <v>#REF!</v>
      </c>
    </row>
    <row r="829" spans="1:9" ht="15">
      <c r="A829" s="222" t="s">
        <v>181</v>
      </c>
      <c r="B829" s="228" t="s">
        <v>1504</v>
      </c>
      <c r="C829" s="223" t="s">
        <v>1504</v>
      </c>
      <c r="D829" s="224" t="s">
        <v>1505</v>
      </c>
      <c r="E829" s="225" t="s">
        <v>12</v>
      </c>
      <c r="F829" s="226">
        <v>14.95</v>
      </c>
      <c r="G829" s="227">
        <v>235.85499999999999</v>
      </c>
      <c r="H829" s="437">
        <v>221.10599999999999</v>
      </c>
      <c r="I829" s="434" t="e">
        <f>#REF!-B829</f>
        <v>#REF!</v>
      </c>
    </row>
    <row r="830" spans="1:9" ht="15">
      <c r="A830" s="222" t="s">
        <v>181</v>
      </c>
      <c r="B830" s="228" t="s">
        <v>1506</v>
      </c>
      <c r="C830" s="223" t="s">
        <v>1506</v>
      </c>
      <c r="D830" s="224" t="s">
        <v>1507</v>
      </c>
      <c r="E830" s="225" t="s">
        <v>12</v>
      </c>
      <c r="F830" s="226">
        <v>14.95</v>
      </c>
      <c r="G830" s="227">
        <v>235.85499999999999</v>
      </c>
      <c r="H830" s="437">
        <v>221.10599999999999</v>
      </c>
      <c r="I830" s="434" t="e">
        <f>#REF!-B830</f>
        <v>#REF!</v>
      </c>
    </row>
    <row r="831" spans="1:9" ht="15">
      <c r="A831" s="222" t="s">
        <v>181</v>
      </c>
      <c r="B831" s="228" t="s">
        <v>1508</v>
      </c>
      <c r="C831" s="223" t="s">
        <v>1508</v>
      </c>
      <c r="D831" s="224" t="s">
        <v>1509</v>
      </c>
      <c r="E831" s="225" t="s">
        <v>12</v>
      </c>
      <c r="F831" s="226">
        <v>14.95</v>
      </c>
      <c r="G831" s="227">
        <v>235.85499999999999</v>
      </c>
      <c r="H831" s="437">
        <v>221.10599999999999</v>
      </c>
      <c r="I831" s="434" t="e">
        <f>#REF!-B831</f>
        <v>#REF!</v>
      </c>
    </row>
    <row r="832" spans="1:9" ht="15">
      <c r="A832" s="222" t="s">
        <v>181</v>
      </c>
      <c r="B832" s="228" t="s">
        <v>1510</v>
      </c>
      <c r="C832" s="223" t="s">
        <v>1510</v>
      </c>
      <c r="D832" s="224" t="s">
        <v>1511</v>
      </c>
      <c r="E832" s="225" t="s">
        <v>12</v>
      </c>
      <c r="F832" s="226">
        <v>14.95</v>
      </c>
      <c r="G832" s="227">
        <v>235.85499999999999</v>
      </c>
      <c r="H832" s="437">
        <v>221.10599999999999</v>
      </c>
      <c r="I832" s="434" t="e">
        <f>#REF!-B832</f>
        <v>#REF!</v>
      </c>
    </row>
    <row r="833" spans="1:9" ht="15">
      <c r="A833" s="222" t="s">
        <v>181</v>
      </c>
      <c r="B833" s="228" t="s">
        <v>1512</v>
      </c>
      <c r="C833" s="223" t="s">
        <v>1512</v>
      </c>
      <c r="D833" s="224" t="s">
        <v>1513</v>
      </c>
      <c r="E833" s="225" t="s">
        <v>12</v>
      </c>
      <c r="F833" s="226">
        <v>14.95</v>
      </c>
      <c r="G833" s="227">
        <v>235.85499999999999</v>
      </c>
      <c r="H833" s="437">
        <v>221.10599999999999</v>
      </c>
      <c r="I833" s="434" t="e">
        <f>#REF!-B833</f>
        <v>#REF!</v>
      </c>
    </row>
    <row r="834" spans="1:9" ht="15">
      <c r="A834" s="222" t="s">
        <v>181</v>
      </c>
      <c r="B834" s="228" t="s">
        <v>1514</v>
      </c>
      <c r="C834" s="223" t="s">
        <v>1514</v>
      </c>
      <c r="D834" s="224" t="s">
        <v>1515</v>
      </c>
      <c r="E834" s="225" t="s">
        <v>12</v>
      </c>
      <c r="F834" s="226">
        <v>14.95</v>
      </c>
      <c r="G834" s="227">
        <v>235.85499999999999</v>
      </c>
      <c r="H834" s="437">
        <v>221.10599999999999</v>
      </c>
      <c r="I834" s="434" t="e">
        <f>#REF!-B834</f>
        <v>#REF!</v>
      </c>
    </row>
    <row r="835" spans="1:9" ht="15">
      <c r="A835" s="222" t="s">
        <v>181</v>
      </c>
      <c r="B835" s="228" t="s">
        <v>1516</v>
      </c>
      <c r="C835" s="223" t="s">
        <v>1516</v>
      </c>
      <c r="D835" s="224" t="s">
        <v>1517</v>
      </c>
      <c r="E835" s="225" t="s">
        <v>12</v>
      </c>
      <c r="F835" s="226">
        <v>14.95</v>
      </c>
      <c r="G835" s="227">
        <v>235.85499999999999</v>
      </c>
      <c r="H835" s="437">
        <v>221.10599999999999</v>
      </c>
      <c r="I835" s="434" t="e">
        <f>#REF!-B835</f>
        <v>#REF!</v>
      </c>
    </row>
    <row r="836" spans="1:9" ht="15">
      <c r="A836" s="222" t="s">
        <v>181</v>
      </c>
      <c r="B836" s="228" t="s">
        <v>1518</v>
      </c>
      <c r="C836" s="223" t="s">
        <v>1518</v>
      </c>
      <c r="D836" s="224" t="s">
        <v>1519</v>
      </c>
      <c r="E836" s="225" t="s">
        <v>12</v>
      </c>
      <c r="F836" s="226">
        <v>14.95</v>
      </c>
      <c r="G836" s="227">
        <v>235.85499999999999</v>
      </c>
      <c r="H836" s="437">
        <v>221.10599999999999</v>
      </c>
      <c r="I836" s="434" t="e">
        <f>#REF!-B836</f>
        <v>#REF!</v>
      </c>
    </row>
    <row r="837" spans="1:9" ht="15">
      <c r="A837" s="222" t="s">
        <v>181</v>
      </c>
      <c r="B837" s="228" t="s">
        <v>1520</v>
      </c>
      <c r="C837" s="223" t="s">
        <v>1520</v>
      </c>
      <c r="D837" s="224" t="s">
        <v>1521</v>
      </c>
      <c r="E837" s="225" t="s">
        <v>12</v>
      </c>
      <c r="F837" s="226">
        <v>14.95</v>
      </c>
      <c r="G837" s="227">
        <v>235.85499999999999</v>
      </c>
      <c r="H837" s="437">
        <v>221.10599999999999</v>
      </c>
      <c r="I837" s="434" t="e">
        <f>#REF!-B837</f>
        <v>#REF!</v>
      </c>
    </row>
    <row r="838" spans="1:9" ht="15">
      <c r="A838" s="222" t="s">
        <v>181</v>
      </c>
      <c r="B838" s="228" t="s">
        <v>1522</v>
      </c>
      <c r="C838" s="223" t="s">
        <v>1522</v>
      </c>
      <c r="D838" s="224" t="s">
        <v>1523</v>
      </c>
      <c r="E838" s="225" t="s">
        <v>12</v>
      </c>
      <c r="F838" s="226">
        <v>14.95</v>
      </c>
      <c r="G838" s="227">
        <v>235.85499999999999</v>
      </c>
      <c r="H838" s="437">
        <v>221.10599999999999</v>
      </c>
      <c r="I838" s="434" t="e">
        <f>#REF!-B838</f>
        <v>#REF!</v>
      </c>
    </row>
    <row r="839" spans="1:9" ht="15">
      <c r="A839" s="222" t="s">
        <v>181</v>
      </c>
      <c r="B839" s="228" t="s">
        <v>1524</v>
      </c>
      <c r="C839" s="223" t="s">
        <v>1524</v>
      </c>
      <c r="D839" s="224" t="s">
        <v>1525</v>
      </c>
      <c r="E839" s="225" t="s">
        <v>12</v>
      </c>
      <c r="F839" s="226">
        <v>14.95</v>
      </c>
      <c r="G839" s="227">
        <v>235.85499999999999</v>
      </c>
      <c r="H839" s="437">
        <v>221.10599999999999</v>
      </c>
      <c r="I839" s="434" t="e">
        <f>#REF!-B839</f>
        <v>#REF!</v>
      </c>
    </row>
    <row r="840" spans="1:9" ht="15">
      <c r="A840" s="222" t="s">
        <v>181</v>
      </c>
      <c r="B840" s="228" t="s">
        <v>1526</v>
      </c>
      <c r="C840" s="223" t="s">
        <v>1526</v>
      </c>
      <c r="D840" s="224" t="s">
        <v>1527</v>
      </c>
      <c r="E840" s="225" t="s">
        <v>12</v>
      </c>
      <c r="F840" s="226">
        <v>14.95</v>
      </c>
      <c r="G840" s="227">
        <v>235.85499999999999</v>
      </c>
      <c r="H840" s="437">
        <v>221.10599999999999</v>
      </c>
      <c r="I840" s="434" t="e">
        <f>#REF!-B840</f>
        <v>#REF!</v>
      </c>
    </row>
    <row r="841" spans="1:9" ht="15">
      <c r="A841" s="222" t="s">
        <v>181</v>
      </c>
      <c r="B841" s="228" t="s">
        <v>1528</v>
      </c>
      <c r="C841" s="223" t="s">
        <v>1528</v>
      </c>
      <c r="D841" s="224" t="s">
        <v>1529</v>
      </c>
      <c r="E841" s="225" t="s">
        <v>12</v>
      </c>
      <c r="F841" s="226">
        <v>19</v>
      </c>
      <c r="G841" s="227">
        <v>263.61149999999998</v>
      </c>
      <c r="H841" s="437">
        <v>247.13174999999998</v>
      </c>
      <c r="I841" s="434" t="e">
        <f>#REF!-B841</f>
        <v>#REF!</v>
      </c>
    </row>
    <row r="842" spans="1:9" ht="15">
      <c r="A842" s="222" t="s">
        <v>181</v>
      </c>
      <c r="B842" s="228" t="s">
        <v>1530</v>
      </c>
      <c r="C842" s="223" t="s">
        <v>1530</v>
      </c>
      <c r="D842" s="224" t="s">
        <v>1531</v>
      </c>
      <c r="E842" s="225" t="s">
        <v>12</v>
      </c>
      <c r="F842" s="226">
        <v>19</v>
      </c>
      <c r="G842" s="227">
        <v>263.61149999999998</v>
      </c>
      <c r="H842" s="437">
        <v>247.13174999999998</v>
      </c>
      <c r="I842" s="434" t="e">
        <f>#REF!-B842</f>
        <v>#REF!</v>
      </c>
    </row>
    <row r="843" spans="1:9" ht="15">
      <c r="A843" s="222" t="s">
        <v>181</v>
      </c>
      <c r="B843" s="228" t="s">
        <v>1532</v>
      </c>
      <c r="C843" s="223" t="s">
        <v>1532</v>
      </c>
      <c r="D843" s="224" t="s">
        <v>1533</v>
      </c>
      <c r="E843" s="225" t="s">
        <v>12</v>
      </c>
      <c r="F843" s="226">
        <v>19</v>
      </c>
      <c r="G843" s="227">
        <v>263.61149999999998</v>
      </c>
      <c r="H843" s="437">
        <v>247.13174999999998</v>
      </c>
      <c r="I843" s="434" t="e">
        <f>#REF!-B843</f>
        <v>#REF!</v>
      </c>
    </row>
    <row r="844" spans="1:9" ht="15">
      <c r="A844" s="222" t="s">
        <v>181</v>
      </c>
      <c r="B844" s="228" t="s">
        <v>1534</v>
      </c>
      <c r="C844" s="223" t="s">
        <v>1534</v>
      </c>
      <c r="D844" s="224" t="s">
        <v>1535</v>
      </c>
      <c r="E844" s="225" t="s">
        <v>12</v>
      </c>
      <c r="F844" s="226">
        <v>19</v>
      </c>
      <c r="G844" s="227">
        <v>263.61149999999998</v>
      </c>
      <c r="H844" s="437">
        <v>247.13174999999998</v>
      </c>
      <c r="I844" s="434" t="e">
        <f>#REF!-B844</f>
        <v>#REF!</v>
      </c>
    </row>
    <row r="845" spans="1:9" ht="15">
      <c r="A845" s="222" t="s">
        <v>181</v>
      </c>
      <c r="B845" s="228" t="s">
        <v>1536</v>
      </c>
      <c r="C845" s="223" t="s">
        <v>1536</v>
      </c>
      <c r="D845" s="224" t="s">
        <v>1537</v>
      </c>
      <c r="E845" s="225" t="s">
        <v>12</v>
      </c>
      <c r="F845" s="226">
        <v>18.399999999999999</v>
      </c>
      <c r="G845" s="227">
        <v>278.96249999999998</v>
      </c>
      <c r="H845" s="437">
        <v>261.51524999999998</v>
      </c>
      <c r="I845" s="434" t="e">
        <f>#REF!-B845</f>
        <v>#REF!</v>
      </c>
    </row>
    <row r="846" spans="1:9" ht="15">
      <c r="A846" s="222" t="s">
        <v>181</v>
      </c>
      <c r="B846" s="228" t="s">
        <v>1538</v>
      </c>
      <c r="C846" s="223" t="s">
        <v>1538</v>
      </c>
      <c r="D846" s="224" t="s">
        <v>1539</v>
      </c>
      <c r="E846" s="225" t="s">
        <v>12</v>
      </c>
      <c r="F846" s="226">
        <v>18.399999999999999</v>
      </c>
      <c r="G846" s="227">
        <v>278.96249999999998</v>
      </c>
      <c r="H846" s="437">
        <v>261.51524999999998</v>
      </c>
      <c r="I846" s="434" t="e">
        <f>#REF!-B846</f>
        <v>#REF!</v>
      </c>
    </row>
    <row r="847" spans="1:9" ht="15">
      <c r="A847" s="222" t="s">
        <v>181</v>
      </c>
      <c r="B847" s="228" t="s">
        <v>1540</v>
      </c>
      <c r="C847" s="223" t="s">
        <v>1540</v>
      </c>
      <c r="D847" s="224" t="s">
        <v>1541</v>
      </c>
      <c r="E847" s="225" t="s">
        <v>12</v>
      </c>
      <c r="F847" s="226">
        <v>18.399999999999999</v>
      </c>
      <c r="G847" s="227">
        <v>278.96249999999998</v>
      </c>
      <c r="H847" s="437">
        <v>261.51524999999998</v>
      </c>
      <c r="I847" s="434" t="e">
        <f>#REF!-B847</f>
        <v>#REF!</v>
      </c>
    </row>
    <row r="848" spans="1:9" ht="15">
      <c r="A848" s="222" t="s">
        <v>181</v>
      </c>
      <c r="B848" s="228" t="s">
        <v>1542</v>
      </c>
      <c r="C848" s="223" t="s">
        <v>1542</v>
      </c>
      <c r="D848" s="224" t="s">
        <v>1543</v>
      </c>
      <c r="E848" s="225" t="s">
        <v>12</v>
      </c>
      <c r="F848" s="226">
        <v>18.399999999999999</v>
      </c>
      <c r="G848" s="227">
        <v>278.96249999999998</v>
      </c>
      <c r="H848" s="437">
        <v>261.51524999999998</v>
      </c>
      <c r="I848" s="434" t="e">
        <f>#REF!-B848</f>
        <v>#REF!</v>
      </c>
    </row>
    <row r="849" spans="1:9" ht="15">
      <c r="A849" s="222" t="s">
        <v>181</v>
      </c>
      <c r="B849" s="228" t="s">
        <v>1544</v>
      </c>
      <c r="C849" s="223" t="s">
        <v>1544</v>
      </c>
      <c r="D849" s="224" t="s">
        <v>1545</v>
      </c>
      <c r="E849" s="225" t="s">
        <v>12</v>
      </c>
      <c r="F849" s="226">
        <v>15.45</v>
      </c>
      <c r="G849" s="227">
        <v>234.31774999999999</v>
      </c>
      <c r="H849" s="437">
        <v>219.66550000000001</v>
      </c>
      <c r="I849" s="434" t="e">
        <f>#REF!-B849</f>
        <v>#REF!</v>
      </c>
    </row>
    <row r="850" spans="1:9" ht="15">
      <c r="A850" s="222" t="s">
        <v>181</v>
      </c>
      <c r="B850" s="228" t="s">
        <v>1546</v>
      </c>
      <c r="C850" s="223" t="s">
        <v>1546</v>
      </c>
      <c r="D850" s="224" t="s">
        <v>1547</v>
      </c>
      <c r="E850" s="225" t="s">
        <v>12</v>
      </c>
      <c r="F850" s="226">
        <v>15.45</v>
      </c>
      <c r="G850" s="227">
        <v>234.31774999999999</v>
      </c>
      <c r="H850" s="437">
        <v>219.66550000000001</v>
      </c>
      <c r="I850" s="434" t="e">
        <f>#REF!-B850</f>
        <v>#REF!</v>
      </c>
    </row>
    <row r="851" spans="1:9" ht="15">
      <c r="A851" s="222" t="s">
        <v>181</v>
      </c>
      <c r="B851" s="228" t="s">
        <v>1548</v>
      </c>
      <c r="C851" s="223" t="s">
        <v>1548</v>
      </c>
      <c r="D851" s="224" t="s">
        <v>1549</v>
      </c>
      <c r="E851" s="225" t="s">
        <v>12</v>
      </c>
      <c r="F851" s="226">
        <v>15.45</v>
      </c>
      <c r="G851" s="227">
        <v>234.31774999999999</v>
      </c>
      <c r="H851" s="437">
        <v>219.66550000000001</v>
      </c>
      <c r="I851" s="434" t="e">
        <f>#REF!-B851</f>
        <v>#REF!</v>
      </c>
    </row>
    <row r="852" spans="1:9" ht="15">
      <c r="A852" s="222" t="s">
        <v>181</v>
      </c>
      <c r="B852" s="228" t="s">
        <v>1550</v>
      </c>
      <c r="C852" s="223" t="s">
        <v>1550</v>
      </c>
      <c r="D852" s="224" t="s">
        <v>1551</v>
      </c>
      <c r="E852" s="225" t="s">
        <v>12</v>
      </c>
      <c r="F852" s="226">
        <v>15.45</v>
      </c>
      <c r="G852" s="227">
        <v>234.31774999999999</v>
      </c>
      <c r="H852" s="437">
        <v>219.66550000000001</v>
      </c>
      <c r="I852" s="434" t="e">
        <f>#REF!-B852</f>
        <v>#REF!</v>
      </c>
    </row>
    <row r="853" spans="1:9" ht="15">
      <c r="A853" s="222" t="s">
        <v>181</v>
      </c>
      <c r="B853" s="228" t="s">
        <v>1552</v>
      </c>
      <c r="C853" s="223" t="s">
        <v>1552</v>
      </c>
      <c r="D853" s="224" t="s">
        <v>1553</v>
      </c>
      <c r="E853" s="225" t="s">
        <v>12</v>
      </c>
      <c r="F853" s="226">
        <v>28</v>
      </c>
      <c r="G853" s="227">
        <v>468.65699999999998</v>
      </c>
      <c r="H853" s="437">
        <v>439.35249999999996</v>
      </c>
      <c r="I853" s="434" t="e">
        <f>#REF!-B853</f>
        <v>#REF!</v>
      </c>
    </row>
    <row r="854" spans="1:9" ht="15">
      <c r="A854" s="222" t="s">
        <v>181</v>
      </c>
      <c r="B854" s="228" t="s">
        <v>1554</v>
      </c>
      <c r="C854" s="223" t="s">
        <v>1554</v>
      </c>
      <c r="D854" s="224" t="s">
        <v>1555</v>
      </c>
      <c r="E854" s="225" t="s">
        <v>12</v>
      </c>
      <c r="F854" s="226">
        <v>28</v>
      </c>
      <c r="G854" s="227">
        <v>468.65699999999998</v>
      </c>
      <c r="H854" s="437">
        <v>439.35249999999996</v>
      </c>
      <c r="I854" s="434" t="e">
        <f>#REF!-B854</f>
        <v>#REF!</v>
      </c>
    </row>
    <row r="855" spans="1:9" ht="15">
      <c r="A855" s="222" t="s">
        <v>181</v>
      </c>
      <c r="B855" s="228" t="s">
        <v>1556</v>
      </c>
      <c r="C855" s="223" t="s">
        <v>1556</v>
      </c>
      <c r="D855" s="224" t="s">
        <v>1557</v>
      </c>
      <c r="E855" s="225" t="s">
        <v>12</v>
      </c>
      <c r="F855" s="226">
        <v>28</v>
      </c>
      <c r="G855" s="227">
        <v>468.65699999999998</v>
      </c>
      <c r="H855" s="437">
        <v>439.35249999999996</v>
      </c>
      <c r="I855" s="434" t="e">
        <f>#REF!-B855</f>
        <v>#REF!</v>
      </c>
    </row>
    <row r="856" spans="1:9" ht="15">
      <c r="A856" s="222" t="s">
        <v>181</v>
      </c>
      <c r="B856" s="228" t="s">
        <v>1558</v>
      </c>
      <c r="C856" s="223" t="s">
        <v>1558</v>
      </c>
      <c r="D856" s="224" t="s">
        <v>1559</v>
      </c>
      <c r="E856" s="225" t="s">
        <v>12</v>
      </c>
      <c r="F856" s="226">
        <v>28</v>
      </c>
      <c r="G856" s="227">
        <v>468.65699999999998</v>
      </c>
      <c r="H856" s="437">
        <v>439.35249999999996</v>
      </c>
      <c r="I856" s="434" t="e">
        <f>#REF!-B856</f>
        <v>#REF!</v>
      </c>
    </row>
    <row r="857" spans="1:9" ht="15">
      <c r="A857" s="222" t="s">
        <v>181</v>
      </c>
      <c r="B857" s="228" t="s">
        <v>1560</v>
      </c>
      <c r="C857" s="223" t="s">
        <v>1560</v>
      </c>
      <c r="D857" s="224" t="s">
        <v>1561</v>
      </c>
      <c r="E857" s="225" t="s">
        <v>12</v>
      </c>
      <c r="F857" s="226">
        <v>28</v>
      </c>
      <c r="G857" s="227">
        <v>468.65699999999998</v>
      </c>
      <c r="H857" s="437">
        <v>439.35249999999996</v>
      </c>
      <c r="I857" s="434" t="e">
        <f>#REF!-B857</f>
        <v>#REF!</v>
      </c>
    </row>
    <row r="858" spans="1:9" ht="15">
      <c r="A858" s="222" t="s">
        <v>181</v>
      </c>
      <c r="B858" s="228" t="s">
        <v>1562</v>
      </c>
      <c r="C858" s="223" t="s">
        <v>1562</v>
      </c>
      <c r="D858" s="224" t="s">
        <v>1563</v>
      </c>
      <c r="E858" s="225" t="s">
        <v>12</v>
      </c>
      <c r="F858" s="226">
        <v>28</v>
      </c>
      <c r="G858" s="227">
        <v>468.65699999999998</v>
      </c>
      <c r="H858" s="437">
        <v>439.35249999999996</v>
      </c>
      <c r="I858" s="434" t="e">
        <f>#REF!-B858</f>
        <v>#REF!</v>
      </c>
    </row>
    <row r="859" spans="1:9" ht="15">
      <c r="A859" s="222" t="s">
        <v>181</v>
      </c>
      <c r="B859" s="228" t="s">
        <v>1564</v>
      </c>
      <c r="C859" s="223" t="s">
        <v>1564</v>
      </c>
      <c r="D859" s="224" t="s">
        <v>1565</v>
      </c>
      <c r="E859" s="225" t="s">
        <v>12</v>
      </c>
      <c r="F859" s="226">
        <v>28</v>
      </c>
      <c r="G859" s="227">
        <v>468.65699999999998</v>
      </c>
      <c r="H859" s="437">
        <v>439.35249999999996</v>
      </c>
      <c r="I859" s="434" t="e">
        <f>#REF!-B859</f>
        <v>#REF!</v>
      </c>
    </row>
    <row r="860" spans="1:9" ht="15">
      <c r="A860" s="222" t="s">
        <v>181</v>
      </c>
      <c r="B860" s="228" t="s">
        <v>1566</v>
      </c>
      <c r="C860" s="223" t="s">
        <v>1566</v>
      </c>
      <c r="D860" s="224" t="s">
        <v>1567</v>
      </c>
      <c r="E860" s="225" t="s">
        <v>12</v>
      </c>
      <c r="F860" s="226">
        <v>28</v>
      </c>
      <c r="G860" s="227">
        <v>468.65699999999998</v>
      </c>
      <c r="H860" s="437">
        <v>439.35249999999996</v>
      </c>
      <c r="I860" s="434" t="e">
        <f>#REF!-B860</f>
        <v>#REF!</v>
      </c>
    </row>
    <row r="861" spans="1:9" ht="15">
      <c r="A861" s="222" t="s">
        <v>181</v>
      </c>
      <c r="B861" s="228" t="s">
        <v>1568</v>
      </c>
      <c r="C861" s="223" t="s">
        <v>1568</v>
      </c>
      <c r="D861" s="224" t="s">
        <v>1569</v>
      </c>
      <c r="E861" s="225" t="s">
        <v>12</v>
      </c>
      <c r="F861" s="226">
        <v>28</v>
      </c>
      <c r="G861" s="227">
        <v>468.65699999999998</v>
      </c>
      <c r="H861" s="437">
        <v>439.35249999999996</v>
      </c>
      <c r="I861" s="434" t="e">
        <f>#REF!-B861</f>
        <v>#REF!</v>
      </c>
    </row>
    <row r="862" spans="1:9" ht="15">
      <c r="A862" s="222" t="s">
        <v>181</v>
      </c>
      <c r="B862" s="228" t="s">
        <v>1570</v>
      </c>
      <c r="C862" s="223" t="s">
        <v>1570</v>
      </c>
      <c r="D862" s="224" t="s">
        <v>1571</v>
      </c>
      <c r="E862" s="225" t="s">
        <v>12</v>
      </c>
      <c r="F862" s="226">
        <v>28</v>
      </c>
      <c r="G862" s="227">
        <v>468.65699999999998</v>
      </c>
      <c r="H862" s="437">
        <v>439.35249999999996</v>
      </c>
      <c r="I862" s="434" t="e">
        <f>#REF!-B862</f>
        <v>#REF!</v>
      </c>
    </row>
    <row r="863" spans="1:9" ht="15">
      <c r="A863" s="222" t="s">
        <v>181</v>
      </c>
      <c r="B863" s="228" t="s">
        <v>1572</v>
      </c>
      <c r="C863" s="223" t="s">
        <v>1572</v>
      </c>
      <c r="D863" s="224" t="s">
        <v>1573</v>
      </c>
      <c r="E863" s="225" t="s">
        <v>12</v>
      </c>
      <c r="F863" s="226">
        <v>28</v>
      </c>
      <c r="G863" s="227">
        <v>468.65699999999998</v>
      </c>
      <c r="H863" s="437">
        <v>439.35249999999996</v>
      </c>
      <c r="I863" s="434" t="e">
        <f>#REF!-B863</f>
        <v>#REF!</v>
      </c>
    </row>
    <row r="864" spans="1:9" ht="15">
      <c r="A864" s="222" t="s">
        <v>181</v>
      </c>
      <c r="B864" s="228" t="s">
        <v>1574</v>
      </c>
      <c r="C864" s="223" t="s">
        <v>1574</v>
      </c>
      <c r="D864" s="224" t="s">
        <v>1575</v>
      </c>
      <c r="E864" s="225" t="s">
        <v>12</v>
      </c>
      <c r="F864" s="226">
        <v>28</v>
      </c>
      <c r="G864" s="227">
        <v>468.65699999999998</v>
      </c>
      <c r="H864" s="437">
        <v>439.35249999999996</v>
      </c>
      <c r="I864" s="434" t="e">
        <f>#REF!-B864</f>
        <v>#REF!</v>
      </c>
    </row>
    <row r="865" spans="1:9" ht="15">
      <c r="A865" s="222" t="s">
        <v>181</v>
      </c>
      <c r="B865" s="228" t="s">
        <v>1576</v>
      </c>
      <c r="C865" s="223" t="s">
        <v>1576</v>
      </c>
      <c r="D865" s="224" t="s">
        <v>1577</v>
      </c>
      <c r="E865" s="225" t="s">
        <v>12</v>
      </c>
      <c r="F865" s="226">
        <v>28</v>
      </c>
      <c r="G865" s="227">
        <v>468.65699999999998</v>
      </c>
      <c r="H865" s="437">
        <v>439.35249999999996</v>
      </c>
      <c r="I865" s="434" t="e">
        <f>#REF!-B865</f>
        <v>#REF!</v>
      </c>
    </row>
    <row r="866" spans="1:9" ht="15">
      <c r="A866" s="222" t="s">
        <v>181</v>
      </c>
      <c r="B866" s="228" t="s">
        <v>1578</v>
      </c>
      <c r="C866" s="223" t="s">
        <v>1578</v>
      </c>
      <c r="D866" s="224" t="s">
        <v>1579</v>
      </c>
      <c r="E866" s="225" t="s">
        <v>12</v>
      </c>
      <c r="F866" s="226">
        <v>28</v>
      </c>
      <c r="G866" s="227">
        <v>468.65699999999998</v>
      </c>
      <c r="H866" s="437">
        <v>439.35249999999996</v>
      </c>
      <c r="I866" s="434" t="e">
        <f>#REF!-B866</f>
        <v>#REF!</v>
      </c>
    </row>
    <row r="867" spans="1:9" ht="15">
      <c r="A867" s="222" t="s">
        <v>181</v>
      </c>
      <c r="B867" s="228" t="s">
        <v>1580</v>
      </c>
      <c r="C867" s="223" t="s">
        <v>1580</v>
      </c>
      <c r="D867" s="224" t="s">
        <v>1581</v>
      </c>
      <c r="E867" s="225" t="s">
        <v>12</v>
      </c>
      <c r="F867" s="226">
        <v>28</v>
      </c>
      <c r="G867" s="227">
        <v>468.65699999999998</v>
      </c>
      <c r="H867" s="437">
        <v>439.35249999999996</v>
      </c>
      <c r="I867" s="434" t="e">
        <f>#REF!-B867</f>
        <v>#REF!</v>
      </c>
    </row>
    <row r="868" spans="1:9" ht="15">
      <c r="A868" s="222" t="s">
        <v>181</v>
      </c>
      <c r="B868" s="228" t="s">
        <v>1582</v>
      </c>
      <c r="C868" s="223" t="s">
        <v>1582</v>
      </c>
      <c r="D868" s="224" t="s">
        <v>1583</v>
      </c>
      <c r="E868" s="225" t="s">
        <v>12</v>
      </c>
      <c r="F868" s="226">
        <v>28</v>
      </c>
      <c r="G868" s="227">
        <v>468.65699999999998</v>
      </c>
      <c r="H868" s="437">
        <v>439.35249999999996</v>
      </c>
      <c r="I868" s="434" t="e">
        <f>#REF!-B868</f>
        <v>#REF!</v>
      </c>
    </row>
    <row r="869" spans="1:9" ht="15">
      <c r="A869" s="222" t="s">
        <v>181</v>
      </c>
      <c r="B869" s="228" t="s">
        <v>1584</v>
      </c>
      <c r="C869" s="223" t="s">
        <v>1584</v>
      </c>
      <c r="D869" s="224" t="s">
        <v>1585</v>
      </c>
      <c r="E869" s="225" t="s">
        <v>12</v>
      </c>
      <c r="F869" s="226">
        <v>28</v>
      </c>
      <c r="G869" s="227">
        <v>468.65699999999998</v>
      </c>
      <c r="H869" s="437">
        <v>439.35249999999996</v>
      </c>
      <c r="I869" s="434" t="e">
        <f>#REF!-B869</f>
        <v>#REF!</v>
      </c>
    </row>
    <row r="870" spans="1:9" ht="15">
      <c r="A870" s="222" t="s">
        <v>181</v>
      </c>
      <c r="B870" s="228" t="s">
        <v>1586</v>
      </c>
      <c r="C870" s="223" t="s">
        <v>1586</v>
      </c>
      <c r="D870" s="224" t="s">
        <v>1587</v>
      </c>
      <c r="E870" s="225" t="s">
        <v>12</v>
      </c>
      <c r="F870" s="226">
        <v>28</v>
      </c>
      <c r="G870" s="227">
        <v>468.65699999999998</v>
      </c>
      <c r="H870" s="437">
        <v>439.35249999999996</v>
      </c>
      <c r="I870" s="434" t="e">
        <f>#REF!-B870</f>
        <v>#REF!</v>
      </c>
    </row>
    <row r="871" spans="1:9" ht="15">
      <c r="A871" s="222" t="s">
        <v>181</v>
      </c>
      <c r="B871" s="228" t="s">
        <v>1588</v>
      </c>
      <c r="C871" s="223" t="s">
        <v>1588</v>
      </c>
      <c r="D871" s="224" t="s">
        <v>1589</v>
      </c>
      <c r="E871" s="225" t="s">
        <v>12</v>
      </c>
      <c r="F871" s="226">
        <v>28</v>
      </c>
      <c r="G871" s="227">
        <v>468.65699999999998</v>
      </c>
      <c r="H871" s="437">
        <v>439.35249999999996</v>
      </c>
      <c r="I871" s="434" t="e">
        <f>#REF!-B871</f>
        <v>#REF!</v>
      </c>
    </row>
    <row r="872" spans="1:9" ht="15">
      <c r="A872" s="222" t="s">
        <v>181</v>
      </c>
      <c r="B872" s="228" t="s">
        <v>1590</v>
      </c>
      <c r="C872" s="223" t="s">
        <v>1590</v>
      </c>
      <c r="D872" s="224" t="s">
        <v>1591</v>
      </c>
      <c r="E872" s="225" t="s">
        <v>12</v>
      </c>
      <c r="F872" s="226">
        <v>28</v>
      </c>
      <c r="G872" s="227">
        <v>468.65699999999998</v>
      </c>
      <c r="H872" s="437">
        <v>439.35249999999996</v>
      </c>
      <c r="I872" s="434" t="e">
        <f>#REF!-B872</f>
        <v>#REF!</v>
      </c>
    </row>
    <row r="873" spans="1:9" ht="15">
      <c r="A873" s="222" t="s">
        <v>181</v>
      </c>
      <c r="B873" s="228" t="s">
        <v>1592</v>
      </c>
      <c r="C873" s="223" t="s">
        <v>1592</v>
      </c>
      <c r="D873" s="224" t="s">
        <v>1593</v>
      </c>
      <c r="E873" s="225" t="s">
        <v>12</v>
      </c>
      <c r="F873" s="226">
        <v>28</v>
      </c>
      <c r="G873" s="227">
        <v>468.65699999999998</v>
      </c>
      <c r="H873" s="437">
        <v>439.35249999999996</v>
      </c>
      <c r="I873" s="434" t="e">
        <f>#REF!-B873</f>
        <v>#REF!</v>
      </c>
    </row>
    <row r="874" spans="1:9" ht="15">
      <c r="A874" s="222" t="s">
        <v>181</v>
      </c>
      <c r="B874" s="228" t="s">
        <v>1594</v>
      </c>
      <c r="C874" s="223" t="s">
        <v>1594</v>
      </c>
      <c r="D874" s="224" t="s">
        <v>1595</v>
      </c>
      <c r="E874" s="225" t="s">
        <v>12</v>
      </c>
      <c r="F874" s="226">
        <v>28</v>
      </c>
      <c r="G874" s="227">
        <v>468.65699999999998</v>
      </c>
      <c r="H874" s="437">
        <v>439.35249999999996</v>
      </c>
      <c r="I874" s="434" t="e">
        <f>#REF!-B874</f>
        <v>#REF!</v>
      </c>
    </row>
    <row r="875" spans="1:9" ht="15">
      <c r="A875" s="222" t="s">
        <v>181</v>
      </c>
      <c r="B875" s="228" t="s">
        <v>1596</v>
      </c>
      <c r="C875" s="223" t="s">
        <v>1596</v>
      </c>
      <c r="D875" s="224" t="s">
        <v>1597</v>
      </c>
      <c r="E875" s="225" t="s">
        <v>12</v>
      </c>
      <c r="F875" s="226">
        <v>28</v>
      </c>
      <c r="G875" s="227">
        <v>468.65699999999998</v>
      </c>
      <c r="H875" s="437">
        <v>439.35249999999996</v>
      </c>
      <c r="I875" s="434" t="e">
        <f>#REF!-B875</f>
        <v>#REF!</v>
      </c>
    </row>
    <row r="876" spans="1:9" ht="15">
      <c r="A876" s="222" t="s">
        <v>181</v>
      </c>
      <c r="B876" s="228" t="s">
        <v>1598</v>
      </c>
      <c r="C876" s="223" t="s">
        <v>1598</v>
      </c>
      <c r="D876" s="224" t="s">
        <v>1599</v>
      </c>
      <c r="E876" s="225" t="s">
        <v>12</v>
      </c>
      <c r="F876" s="226">
        <v>28</v>
      </c>
      <c r="G876" s="227">
        <v>468.65699999999998</v>
      </c>
      <c r="H876" s="437">
        <v>439.35249999999996</v>
      </c>
      <c r="I876" s="434" t="e">
        <f>#REF!-B876</f>
        <v>#REF!</v>
      </c>
    </row>
    <row r="877" spans="1:9" ht="15">
      <c r="A877" s="222" t="s">
        <v>181</v>
      </c>
      <c r="B877" s="228" t="s">
        <v>1600</v>
      </c>
      <c r="C877" s="223" t="s">
        <v>1600</v>
      </c>
      <c r="D877" s="224" t="s">
        <v>1601</v>
      </c>
      <c r="E877" s="225" t="s">
        <v>12</v>
      </c>
      <c r="F877" s="226">
        <v>17.649999999999999</v>
      </c>
      <c r="G877" s="227">
        <v>267.81475</v>
      </c>
      <c r="H877" s="437">
        <v>251.06625</v>
      </c>
      <c r="I877" s="434" t="e">
        <f>#REF!-B877</f>
        <v>#REF!</v>
      </c>
    </row>
    <row r="878" spans="1:9" ht="15">
      <c r="A878" s="222" t="s">
        <v>181</v>
      </c>
      <c r="B878" s="228" t="s">
        <v>1602</v>
      </c>
      <c r="C878" s="223" t="s">
        <v>1602</v>
      </c>
      <c r="D878" s="224" t="s">
        <v>1603</v>
      </c>
      <c r="E878" s="225" t="s">
        <v>12</v>
      </c>
      <c r="F878" s="226">
        <v>17.649999999999999</v>
      </c>
      <c r="G878" s="227">
        <v>267.81475</v>
      </c>
      <c r="H878" s="437">
        <v>251.06625</v>
      </c>
      <c r="I878" s="434" t="e">
        <f>#REF!-B878</f>
        <v>#REF!</v>
      </c>
    </row>
    <row r="879" spans="1:9" ht="15">
      <c r="A879" s="222" t="s">
        <v>181</v>
      </c>
      <c r="B879" s="228" t="s">
        <v>1604</v>
      </c>
      <c r="C879" s="223" t="s">
        <v>1604</v>
      </c>
      <c r="D879" s="224" t="s">
        <v>1605</v>
      </c>
      <c r="E879" s="225" t="s">
        <v>12</v>
      </c>
      <c r="F879" s="226">
        <v>17.649999999999999</v>
      </c>
      <c r="G879" s="227">
        <v>267.81475</v>
      </c>
      <c r="H879" s="437">
        <v>251.06625</v>
      </c>
      <c r="I879" s="434" t="e">
        <f>#REF!-B879</f>
        <v>#REF!</v>
      </c>
    </row>
    <row r="880" spans="1:9" ht="15">
      <c r="A880" s="222" t="s">
        <v>181</v>
      </c>
      <c r="B880" s="228" t="s">
        <v>1606</v>
      </c>
      <c r="C880" s="223" t="s">
        <v>1606</v>
      </c>
      <c r="D880" s="224" t="s">
        <v>1607</v>
      </c>
      <c r="E880" s="225" t="s">
        <v>12</v>
      </c>
      <c r="F880" s="226">
        <v>17.649999999999999</v>
      </c>
      <c r="G880" s="227">
        <v>267.81475</v>
      </c>
      <c r="H880" s="437">
        <v>251.06625</v>
      </c>
      <c r="I880" s="434" t="e">
        <f>#REF!-B880</f>
        <v>#REF!</v>
      </c>
    </row>
    <row r="881" spans="1:9" ht="15">
      <c r="A881" s="222" t="s">
        <v>181</v>
      </c>
      <c r="B881" s="228" t="s">
        <v>1608</v>
      </c>
      <c r="C881" s="223" t="s">
        <v>1608</v>
      </c>
      <c r="D881" s="224" t="s">
        <v>1609</v>
      </c>
      <c r="E881" s="225" t="s">
        <v>12</v>
      </c>
      <c r="F881" s="226">
        <v>17.649999999999999</v>
      </c>
      <c r="G881" s="227">
        <v>267.81475</v>
      </c>
      <c r="H881" s="437">
        <v>251.06625</v>
      </c>
      <c r="I881" s="434" t="e">
        <f>#REF!-B881</f>
        <v>#REF!</v>
      </c>
    </row>
    <row r="882" spans="1:9" ht="15">
      <c r="A882" s="222" t="s">
        <v>181</v>
      </c>
      <c r="B882" s="228" t="s">
        <v>1610</v>
      </c>
      <c r="C882" s="223" t="s">
        <v>1610</v>
      </c>
      <c r="D882" s="224" t="s">
        <v>1611</v>
      </c>
      <c r="E882" s="225" t="s">
        <v>12</v>
      </c>
      <c r="F882" s="226">
        <v>17.649999999999999</v>
      </c>
      <c r="G882" s="227">
        <v>267.81475</v>
      </c>
      <c r="H882" s="437">
        <v>251.06625</v>
      </c>
      <c r="I882" s="434" t="e">
        <f>#REF!-B882</f>
        <v>#REF!</v>
      </c>
    </row>
    <row r="883" spans="1:9" ht="15">
      <c r="A883" s="222" t="s">
        <v>181</v>
      </c>
      <c r="B883" s="228" t="s">
        <v>1612</v>
      </c>
      <c r="C883" s="223" t="s">
        <v>1612</v>
      </c>
      <c r="D883" s="224" t="s">
        <v>1613</v>
      </c>
      <c r="E883" s="225" t="s">
        <v>12</v>
      </c>
      <c r="F883" s="226">
        <v>17.649999999999999</v>
      </c>
      <c r="G883" s="227">
        <v>267.81475</v>
      </c>
      <c r="H883" s="437">
        <v>251.06625</v>
      </c>
      <c r="I883" s="434" t="e">
        <f>#REF!-B883</f>
        <v>#REF!</v>
      </c>
    </row>
    <row r="884" spans="1:9" ht="15">
      <c r="A884" s="222" t="s">
        <v>181</v>
      </c>
      <c r="B884" s="228" t="s">
        <v>1614</v>
      </c>
      <c r="C884" s="223" t="s">
        <v>1614</v>
      </c>
      <c r="D884" s="224" t="s">
        <v>1615</v>
      </c>
      <c r="E884" s="225" t="s">
        <v>12</v>
      </c>
      <c r="F884" s="226">
        <v>17.649999999999999</v>
      </c>
      <c r="G884" s="227">
        <v>267.81475</v>
      </c>
      <c r="H884" s="437">
        <v>251.06625</v>
      </c>
      <c r="I884" s="434" t="e">
        <f>#REF!-B884</f>
        <v>#REF!</v>
      </c>
    </row>
    <row r="885" spans="1:9" ht="15">
      <c r="A885" s="222" t="s">
        <v>181</v>
      </c>
      <c r="B885" s="228" t="s">
        <v>1616</v>
      </c>
      <c r="C885" s="223" t="s">
        <v>1616</v>
      </c>
      <c r="D885" s="224" t="s">
        <v>1617</v>
      </c>
      <c r="E885" s="225" t="s">
        <v>12</v>
      </c>
      <c r="F885" s="226">
        <v>17.649999999999999</v>
      </c>
      <c r="G885" s="227">
        <v>267.81475</v>
      </c>
      <c r="H885" s="437">
        <v>251.06625</v>
      </c>
      <c r="I885" s="434" t="e">
        <f>#REF!-B885</f>
        <v>#REF!</v>
      </c>
    </row>
    <row r="886" spans="1:9" ht="15">
      <c r="A886" s="222" t="s">
        <v>181</v>
      </c>
      <c r="B886" s="228" t="s">
        <v>1618</v>
      </c>
      <c r="C886" s="223" t="s">
        <v>1618</v>
      </c>
      <c r="D886" s="224" t="s">
        <v>1619</v>
      </c>
      <c r="E886" s="225" t="s">
        <v>12</v>
      </c>
      <c r="F886" s="226">
        <v>17.649999999999999</v>
      </c>
      <c r="G886" s="227">
        <v>267.81475</v>
      </c>
      <c r="H886" s="437">
        <v>251.06625</v>
      </c>
      <c r="I886" s="434" t="e">
        <f>#REF!-B886</f>
        <v>#REF!</v>
      </c>
    </row>
    <row r="887" spans="1:9" ht="15">
      <c r="A887" s="222" t="s">
        <v>181</v>
      </c>
      <c r="B887" s="228" t="s">
        <v>1620</v>
      </c>
      <c r="C887" s="223" t="s">
        <v>1620</v>
      </c>
      <c r="D887" s="224" t="s">
        <v>1621</v>
      </c>
      <c r="E887" s="225" t="s">
        <v>12</v>
      </c>
      <c r="F887" s="226">
        <v>17.649999999999999</v>
      </c>
      <c r="G887" s="227">
        <v>267.81475</v>
      </c>
      <c r="H887" s="437">
        <v>251.06625</v>
      </c>
      <c r="I887" s="434" t="e">
        <f>#REF!-B887</f>
        <v>#REF!</v>
      </c>
    </row>
    <row r="888" spans="1:9" ht="15">
      <c r="A888" s="222" t="s">
        <v>181</v>
      </c>
      <c r="B888" s="228" t="s">
        <v>1622</v>
      </c>
      <c r="C888" s="223" t="s">
        <v>1622</v>
      </c>
      <c r="D888" s="224" t="s">
        <v>1623</v>
      </c>
      <c r="E888" s="225" t="s">
        <v>12</v>
      </c>
      <c r="F888" s="226">
        <v>17.649999999999999</v>
      </c>
      <c r="G888" s="227">
        <v>267.81475</v>
      </c>
      <c r="H888" s="437">
        <v>251.06625</v>
      </c>
      <c r="I888" s="434" t="e">
        <f>#REF!-B888</f>
        <v>#REF!</v>
      </c>
    </row>
    <row r="889" spans="1:9" ht="15">
      <c r="A889" s="222" t="s">
        <v>181</v>
      </c>
      <c r="B889" s="228" t="s">
        <v>1624</v>
      </c>
      <c r="C889" s="223" t="s">
        <v>1624</v>
      </c>
      <c r="D889" s="224" t="s">
        <v>1625</v>
      </c>
      <c r="E889" s="225" t="s">
        <v>12</v>
      </c>
      <c r="F889" s="226">
        <v>17.649999999999999</v>
      </c>
      <c r="G889" s="227">
        <v>267.81475</v>
      </c>
      <c r="H889" s="437">
        <v>251.06625</v>
      </c>
      <c r="I889" s="434" t="e">
        <f>#REF!-B889</f>
        <v>#REF!</v>
      </c>
    </row>
    <row r="890" spans="1:9" ht="15">
      <c r="A890" s="222" t="s">
        <v>181</v>
      </c>
      <c r="B890" s="228" t="s">
        <v>1626</v>
      </c>
      <c r="C890" s="223" t="s">
        <v>1626</v>
      </c>
      <c r="D890" s="224" t="s">
        <v>1627</v>
      </c>
      <c r="E890" s="225" t="s">
        <v>12</v>
      </c>
      <c r="F890" s="226">
        <v>17.649999999999999</v>
      </c>
      <c r="G890" s="227">
        <v>267.81475</v>
      </c>
      <c r="H890" s="437">
        <v>251.06625</v>
      </c>
      <c r="I890" s="434" t="e">
        <f>#REF!-B890</f>
        <v>#REF!</v>
      </c>
    </row>
    <row r="891" spans="1:9" ht="15">
      <c r="A891" s="222" t="s">
        <v>181</v>
      </c>
      <c r="B891" s="228" t="s">
        <v>1628</v>
      </c>
      <c r="C891" s="223" t="s">
        <v>1628</v>
      </c>
      <c r="D891" s="224" t="s">
        <v>1629</v>
      </c>
      <c r="E891" s="225" t="s">
        <v>12</v>
      </c>
      <c r="F891" s="226">
        <v>17.649999999999999</v>
      </c>
      <c r="G891" s="227">
        <v>267.81475</v>
      </c>
      <c r="H891" s="437">
        <v>251.06625</v>
      </c>
      <c r="I891" s="434" t="e">
        <f>#REF!-B891</f>
        <v>#REF!</v>
      </c>
    </row>
    <row r="892" spans="1:9" ht="15">
      <c r="A892" s="222" t="s">
        <v>181</v>
      </c>
      <c r="B892" s="228" t="s">
        <v>1630</v>
      </c>
      <c r="C892" s="223" t="s">
        <v>1630</v>
      </c>
      <c r="D892" s="224" t="s">
        <v>1631</v>
      </c>
      <c r="E892" s="225" t="s">
        <v>12</v>
      </c>
      <c r="F892" s="226">
        <v>17.649999999999999</v>
      </c>
      <c r="G892" s="227">
        <v>267.81475</v>
      </c>
      <c r="H892" s="437">
        <v>251.06625</v>
      </c>
      <c r="I892" s="434" t="e">
        <f>#REF!-B892</f>
        <v>#REF!</v>
      </c>
    </row>
    <row r="893" spans="1:9" ht="15">
      <c r="A893" s="222" t="s">
        <v>181</v>
      </c>
      <c r="B893" s="228" t="s">
        <v>1632</v>
      </c>
      <c r="C893" s="223" t="s">
        <v>1632</v>
      </c>
      <c r="D893" s="224" t="s">
        <v>1633</v>
      </c>
      <c r="E893" s="225" t="s">
        <v>12</v>
      </c>
      <c r="F893" s="226">
        <v>17.649999999999999</v>
      </c>
      <c r="G893" s="227">
        <v>267.81475</v>
      </c>
      <c r="H893" s="437">
        <v>251.06625</v>
      </c>
      <c r="I893" s="434" t="e">
        <f>#REF!-B893</f>
        <v>#REF!</v>
      </c>
    </row>
    <row r="894" spans="1:9" ht="15">
      <c r="A894" s="222" t="s">
        <v>181</v>
      </c>
      <c r="B894" s="228" t="s">
        <v>1634</v>
      </c>
      <c r="C894" s="223" t="s">
        <v>1634</v>
      </c>
      <c r="D894" s="224" t="s">
        <v>1635</v>
      </c>
      <c r="E894" s="225" t="s">
        <v>12</v>
      </c>
      <c r="F894" s="226">
        <v>17.649999999999999</v>
      </c>
      <c r="G894" s="227">
        <v>267.81475</v>
      </c>
      <c r="H894" s="437">
        <v>251.06625</v>
      </c>
      <c r="I894" s="434" t="e">
        <f>#REF!-B894</f>
        <v>#REF!</v>
      </c>
    </row>
    <row r="895" spans="1:9" ht="15">
      <c r="A895" s="222" t="s">
        <v>181</v>
      </c>
      <c r="B895" s="228" t="s">
        <v>1636</v>
      </c>
      <c r="C895" s="223" t="s">
        <v>1636</v>
      </c>
      <c r="D895" s="224" t="s">
        <v>1637</v>
      </c>
      <c r="E895" s="225" t="s">
        <v>12</v>
      </c>
      <c r="F895" s="226">
        <v>17.649999999999999</v>
      </c>
      <c r="G895" s="227">
        <v>267.81475</v>
      </c>
      <c r="H895" s="437">
        <v>251.06625</v>
      </c>
      <c r="I895" s="434" t="e">
        <f>#REF!-B895</f>
        <v>#REF!</v>
      </c>
    </row>
    <row r="896" spans="1:9" ht="15">
      <c r="A896" s="222" t="s">
        <v>181</v>
      </c>
      <c r="B896" s="228" t="s">
        <v>1638</v>
      </c>
      <c r="C896" s="223" t="s">
        <v>1638</v>
      </c>
      <c r="D896" s="224" t="s">
        <v>1639</v>
      </c>
      <c r="E896" s="225" t="s">
        <v>12</v>
      </c>
      <c r="F896" s="226">
        <v>17.649999999999999</v>
      </c>
      <c r="G896" s="227">
        <v>267.81475</v>
      </c>
      <c r="H896" s="437">
        <v>251.06625</v>
      </c>
      <c r="I896" s="434" t="e">
        <f>#REF!-B896</f>
        <v>#REF!</v>
      </c>
    </row>
    <row r="897" spans="1:9" ht="15">
      <c r="A897" s="222" t="s">
        <v>181</v>
      </c>
      <c r="B897" s="228" t="s">
        <v>1640</v>
      </c>
      <c r="C897" s="223" t="s">
        <v>1640</v>
      </c>
      <c r="D897" s="224" t="s">
        <v>1641</v>
      </c>
      <c r="E897" s="225" t="s">
        <v>12</v>
      </c>
      <c r="F897" s="226">
        <v>14.45</v>
      </c>
      <c r="G897" s="227">
        <v>204.37899999999999</v>
      </c>
      <c r="H897" s="437">
        <v>191.59724999999997</v>
      </c>
      <c r="I897" s="434" t="e">
        <f>#REF!-B897</f>
        <v>#REF!</v>
      </c>
    </row>
    <row r="898" spans="1:9" ht="15">
      <c r="A898" s="222" t="s">
        <v>181</v>
      </c>
      <c r="B898" s="228" t="s">
        <v>1642</v>
      </c>
      <c r="C898" s="223" t="s">
        <v>1642</v>
      </c>
      <c r="D898" s="224" t="s">
        <v>1643</v>
      </c>
      <c r="E898" s="225" t="s">
        <v>12</v>
      </c>
      <c r="F898" s="226">
        <v>14.45</v>
      </c>
      <c r="G898" s="227">
        <v>204.37899999999999</v>
      </c>
      <c r="H898" s="437">
        <v>191.59724999999997</v>
      </c>
      <c r="I898" s="434" t="e">
        <f>#REF!-B898</f>
        <v>#REF!</v>
      </c>
    </row>
    <row r="899" spans="1:9" ht="15">
      <c r="A899" s="222" t="s">
        <v>181</v>
      </c>
      <c r="B899" s="228" t="s">
        <v>1644</v>
      </c>
      <c r="C899" s="223" t="s">
        <v>1644</v>
      </c>
      <c r="D899" s="224" t="s">
        <v>1645</v>
      </c>
      <c r="E899" s="225" t="s">
        <v>12</v>
      </c>
      <c r="F899" s="226">
        <v>14.45</v>
      </c>
      <c r="G899" s="227">
        <v>204.37899999999999</v>
      </c>
      <c r="H899" s="437">
        <v>191.59724999999997</v>
      </c>
      <c r="I899" s="434" t="e">
        <f>#REF!-B899</f>
        <v>#REF!</v>
      </c>
    </row>
    <row r="900" spans="1:9" ht="15">
      <c r="A900" s="222" t="s">
        <v>181</v>
      </c>
      <c r="B900" s="228" t="s">
        <v>1646</v>
      </c>
      <c r="C900" s="223" t="s">
        <v>1646</v>
      </c>
      <c r="D900" s="224" t="s">
        <v>1647</v>
      </c>
      <c r="E900" s="225" t="s">
        <v>12</v>
      </c>
      <c r="F900" s="226">
        <v>14.45</v>
      </c>
      <c r="G900" s="227">
        <v>204.37899999999999</v>
      </c>
      <c r="H900" s="437">
        <v>191.59724999999997</v>
      </c>
      <c r="I900" s="434" t="e">
        <f>#REF!-B900</f>
        <v>#REF!</v>
      </c>
    </row>
    <row r="901" spans="1:9" ht="15">
      <c r="A901" s="222" t="s">
        <v>181</v>
      </c>
      <c r="B901" s="228" t="s">
        <v>157</v>
      </c>
      <c r="C901" s="223" t="s">
        <v>157</v>
      </c>
      <c r="D901" s="224" t="s">
        <v>1648</v>
      </c>
      <c r="E901" s="225" t="s">
        <v>12</v>
      </c>
      <c r="F901" s="226">
        <v>14.1</v>
      </c>
      <c r="G901" s="227">
        <v>178.20275000000001</v>
      </c>
      <c r="H901" s="437">
        <v>167.05500000000001</v>
      </c>
      <c r="I901" s="434" t="e">
        <f>#REF!-B901</f>
        <v>#REF!</v>
      </c>
    </row>
    <row r="902" spans="1:9" ht="15">
      <c r="A902" s="222" t="s">
        <v>181</v>
      </c>
      <c r="B902" s="228" t="s">
        <v>158</v>
      </c>
      <c r="C902" s="223" t="s">
        <v>158</v>
      </c>
      <c r="D902" s="224" t="s">
        <v>1649</v>
      </c>
      <c r="E902" s="225" t="s">
        <v>12</v>
      </c>
      <c r="F902" s="226">
        <v>14.1</v>
      </c>
      <c r="G902" s="227">
        <v>178.20275000000001</v>
      </c>
      <c r="H902" s="437">
        <v>167.05500000000001</v>
      </c>
      <c r="I902" s="434" t="e">
        <f>#REF!-B902</f>
        <v>#REF!</v>
      </c>
    </row>
    <row r="903" spans="1:9" ht="15">
      <c r="A903" s="222" t="s">
        <v>181</v>
      </c>
      <c r="B903" s="228" t="s">
        <v>159</v>
      </c>
      <c r="C903" s="223" t="s">
        <v>159</v>
      </c>
      <c r="D903" s="224" t="s">
        <v>1650</v>
      </c>
      <c r="E903" s="225" t="s">
        <v>12</v>
      </c>
      <c r="F903" s="226">
        <v>14.1</v>
      </c>
      <c r="G903" s="227">
        <v>178.20275000000001</v>
      </c>
      <c r="H903" s="437">
        <v>167.05500000000001</v>
      </c>
      <c r="I903" s="434" t="e">
        <f>#REF!-B903</f>
        <v>#REF!</v>
      </c>
    </row>
    <row r="904" spans="1:9" ht="15">
      <c r="A904" s="222" t="s">
        <v>181</v>
      </c>
      <c r="B904" s="228" t="s">
        <v>160</v>
      </c>
      <c r="C904" s="223" t="s">
        <v>160</v>
      </c>
      <c r="D904" s="224" t="s">
        <v>1651</v>
      </c>
      <c r="E904" s="225" t="s">
        <v>12</v>
      </c>
      <c r="F904" s="226">
        <v>14.1</v>
      </c>
      <c r="G904" s="227">
        <v>178.20275000000001</v>
      </c>
      <c r="H904" s="437">
        <v>167.05500000000001</v>
      </c>
      <c r="I904" s="434" t="e">
        <f>#REF!-B904</f>
        <v>#REF!</v>
      </c>
    </row>
    <row r="905" spans="1:9" ht="15">
      <c r="A905" s="222" t="s">
        <v>181</v>
      </c>
      <c r="B905" s="228" t="s">
        <v>161</v>
      </c>
      <c r="C905" s="223" t="s">
        <v>161</v>
      </c>
      <c r="D905" s="224" t="s">
        <v>1652</v>
      </c>
      <c r="E905" s="225" t="s">
        <v>12</v>
      </c>
      <c r="F905" s="226">
        <v>14.1</v>
      </c>
      <c r="G905" s="227">
        <v>178.20275000000001</v>
      </c>
      <c r="H905" s="437">
        <v>167.05500000000001</v>
      </c>
      <c r="I905" s="434" t="e">
        <f>#REF!-B905</f>
        <v>#REF!</v>
      </c>
    </row>
    <row r="906" spans="1:9" ht="15">
      <c r="A906" s="222" t="s">
        <v>181</v>
      </c>
      <c r="B906" s="228" t="s">
        <v>162</v>
      </c>
      <c r="C906" s="223" t="s">
        <v>162</v>
      </c>
      <c r="D906" s="224" t="s">
        <v>1653</v>
      </c>
      <c r="E906" s="225" t="s">
        <v>12</v>
      </c>
      <c r="F906" s="226">
        <v>12.55</v>
      </c>
      <c r="G906" s="227">
        <v>158.928</v>
      </c>
      <c r="H906" s="437">
        <v>148.99499999999998</v>
      </c>
      <c r="I906" s="434" t="e">
        <f>#REF!-B906</f>
        <v>#REF!</v>
      </c>
    </row>
    <row r="907" spans="1:9" ht="15">
      <c r="A907" s="222" t="s">
        <v>181</v>
      </c>
      <c r="B907" s="228" t="s">
        <v>163</v>
      </c>
      <c r="C907" s="223" t="s">
        <v>163</v>
      </c>
      <c r="D907" s="224" t="s">
        <v>1654</v>
      </c>
      <c r="E907" s="225" t="s">
        <v>12</v>
      </c>
      <c r="F907" s="226">
        <v>12.55</v>
      </c>
      <c r="G907" s="227">
        <v>158.928</v>
      </c>
      <c r="H907" s="437">
        <v>148.99499999999998</v>
      </c>
      <c r="I907" s="434" t="e">
        <f>#REF!-B907</f>
        <v>#REF!</v>
      </c>
    </row>
    <row r="908" spans="1:9" ht="15">
      <c r="A908" s="222" t="s">
        <v>181</v>
      </c>
      <c r="B908" s="228" t="s">
        <v>164</v>
      </c>
      <c r="C908" s="223" t="s">
        <v>164</v>
      </c>
      <c r="D908" s="224" t="s">
        <v>1655</v>
      </c>
      <c r="E908" s="225" t="s">
        <v>12</v>
      </c>
      <c r="F908" s="226">
        <v>12.55</v>
      </c>
      <c r="G908" s="227">
        <v>158.928</v>
      </c>
      <c r="H908" s="437">
        <v>148.99499999999998</v>
      </c>
      <c r="I908" s="434" t="e">
        <f>#REF!-B908</f>
        <v>#REF!</v>
      </c>
    </row>
    <row r="909" spans="1:9" ht="15">
      <c r="A909" s="222" t="s">
        <v>181</v>
      </c>
      <c r="B909" s="228" t="s">
        <v>165</v>
      </c>
      <c r="C909" s="223" t="s">
        <v>165</v>
      </c>
      <c r="D909" s="224" t="s">
        <v>1656</v>
      </c>
      <c r="E909" s="225" t="s">
        <v>12</v>
      </c>
      <c r="F909" s="226">
        <v>12.55</v>
      </c>
      <c r="G909" s="227">
        <v>158.928</v>
      </c>
      <c r="H909" s="437">
        <v>148.99499999999998</v>
      </c>
      <c r="I909" s="434" t="e">
        <f>#REF!-B909</f>
        <v>#REF!</v>
      </c>
    </row>
    <row r="910" spans="1:9" ht="15">
      <c r="A910" s="222" t="s">
        <v>181</v>
      </c>
      <c r="B910" s="228" t="s">
        <v>166</v>
      </c>
      <c r="C910" s="223" t="s">
        <v>166</v>
      </c>
      <c r="D910" s="224" t="s">
        <v>1657</v>
      </c>
      <c r="E910" s="225" t="s">
        <v>12</v>
      </c>
      <c r="F910" s="226">
        <v>12.55</v>
      </c>
      <c r="G910" s="227">
        <v>158.928</v>
      </c>
      <c r="H910" s="437">
        <v>148.99499999999998</v>
      </c>
      <c r="I910" s="434" t="e">
        <f>#REF!-B910</f>
        <v>#REF!</v>
      </c>
    </row>
    <row r="911" spans="1:9" ht="15">
      <c r="A911" s="222" t="s">
        <v>181</v>
      </c>
      <c r="B911" s="228">
        <v>8711</v>
      </c>
      <c r="C911" s="365">
        <v>8711</v>
      </c>
      <c r="D911" s="224" t="s">
        <v>1748</v>
      </c>
      <c r="E911" s="225" t="s">
        <v>12</v>
      </c>
      <c r="F911" s="226">
        <v>0.75</v>
      </c>
      <c r="G911" s="227">
        <v>53.180249999999994</v>
      </c>
      <c r="H911" s="437">
        <v>49.858499999999999</v>
      </c>
      <c r="I911" s="434" t="e">
        <f>#REF!-B911</f>
        <v>#REF!</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86"/>
  <sheetViews>
    <sheetView topLeftCell="A94" workbookViewId="0">
      <selection activeCell="A61" sqref="A61:IV61"/>
    </sheetView>
  </sheetViews>
  <sheetFormatPr defaultRowHeight="13.2"/>
  <cols>
    <col min="4" max="4" width="69" bestFit="1" customWidth="1"/>
    <col min="7" max="8" width="10.109375" bestFit="1" customWidth="1"/>
  </cols>
  <sheetData>
    <row r="1" spans="1:8" ht="15">
      <c r="A1" s="369" t="s">
        <v>181</v>
      </c>
      <c r="B1" s="125">
        <v>3</v>
      </c>
      <c r="C1" s="370" t="s">
        <v>1658</v>
      </c>
      <c r="D1" s="371" t="s">
        <v>1659</v>
      </c>
      <c r="E1" s="372" t="s">
        <v>27</v>
      </c>
      <c r="F1" s="373">
        <v>12.5</v>
      </c>
      <c r="G1" s="227">
        <v>167.09</v>
      </c>
      <c r="H1" s="227">
        <v>156.63999999999999</v>
      </c>
    </row>
    <row r="2" spans="1:8" ht="15">
      <c r="A2" s="369" t="s">
        <v>181</v>
      </c>
      <c r="B2" s="125">
        <v>6</v>
      </c>
      <c r="C2" s="374" t="s">
        <v>1824</v>
      </c>
      <c r="D2" s="371" t="s">
        <v>182</v>
      </c>
      <c r="E2" s="372" t="s">
        <v>27</v>
      </c>
      <c r="F2" s="373">
        <v>24.95</v>
      </c>
      <c r="G2" s="227">
        <v>291.66000000000003</v>
      </c>
      <c r="H2" s="227">
        <v>273.42</v>
      </c>
    </row>
    <row r="3" spans="1:8" ht="15">
      <c r="A3" s="369" t="s">
        <v>181</v>
      </c>
      <c r="B3" s="125">
        <v>25</v>
      </c>
      <c r="C3" s="370" t="s">
        <v>183</v>
      </c>
      <c r="D3" s="371" t="s">
        <v>184</v>
      </c>
      <c r="E3" s="372" t="s">
        <v>27</v>
      </c>
      <c r="F3" s="373">
        <v>17.5</v>
      </c>
      <c r="G3" s="227">
        <v>204.58</v>
      </c>
      <c r="H3" s="227">
        <v>191.79</v>
      </c>
    </row>
    <row r="4" spans="1:8" ht="15">
      <c r="A4" s="369" t="s">
        <v>181</v>
      </c>
      <c r="B4" s="125">
        <v>50</v>
      </c>
      <c r="C4" s="370" t="s">
        <v>185</v>
      </c>
      <c r="D4" s="371" t="s">
        <v>186</v>
      </c>
      <c r="E4" s="372" t="s">
        <v>27</v>
      </c>
      <c r="F4" s="373">
        <v>30.95</v>
      </c>
      <c r="G4" s="227">
        <v>378.55</v>
      </c>
      <c r="H4" s="227">
        <v>354.88</v>
      </c>
    </row>
    <row r="5" spans="1:8" ht="15">
      <c r="A5" s="369" t="s">
        <v>181</v>
      </c>
      <c r="B5" s="125">
        <v>65</v>
      </c>
      <c r="C5" s="370" t="s">
        <v>187</v>
      </c>
      <c r="D5" s="371" t="s">
        <v>188</v>
      </c>
      <c r="E5" s="372" t="s">
        <v>27</v>
      </c>
      <c r="F5" s="373">
        <v>25.75</v>
      </c>
      <c r="G5" s="227">
        <v>313.08999999999997</v>
      </c>
      <c r="H5" s="227">
        <v>293.51</v>
      </c>
    </row>
    <row r="6" spans="1:8" ht="15">
      <c r="A6" s="369" t="s">
        <v>181</v>
      </c>
      <c r="B6" s="125">
        <v>102</v>
      </c>
      <c r="C6" s="370" t="s">
        <v>189</v>
      </c>
      <c r="D6" s="371" t="s">
        <v>190</v>
      </c>
      <c r="E6" s="372" t="s">
        <v>27</v>
      </c>
      <c r="F6" s="373">
        <v>14.75</v>
      </c>
      <c r="G6" s="227">
        <v>154.79</v>
      </c>
      <c r="H6" s="227">
        <v>145.11000000000001</v>
      </c>
    </row>
    <row r="7" spans="1:8" ht="15">
      <c r="A7" s="369" t="s">
        <v>181</v>
      </c>
      <c r="B7" s="125">
        <v>104</v>
      </c>
      <c r="C7" s="370" t="s">
        <v>191</v>
      </c>
      <c r="D7" s="371" t="s">
        <v>192</v>
      </c>
      <c r="E7" s="372" t="s">
        <v>27</v>
      </c>
      <c r="F7" s="373">
        <v>20.5</v>
      </c>
      <c r="G7" s="227">
        <v>225.52</v>
      </c>
      <c r="H7" s="227">
        <v>211.42</v>
      </c>
    </row>
    <row r="8" spans="1:8" ht="15">
      <c r="A8" s="369" t="s">
        <v>181</v>
      </c>
      <c r="B8" s="125">
        <v>105</v>
      </c>
      <c r="C8" s="370" t="s">
        <v>1825</v>
      </c>
      <c r="D8" s="371" t="s">
        <v>193</v>
      </c>
      <c r="E8" s="372" t="s">
        <v>27</v>
      </c>
      <c r="F8" s="373">
        <v>19.95</v>
      </c>
      <c r="G8" s="227">
        <v>198.28</v>
      </c>
      <c r="H8" s="227">
        <v>185.88</v>
      </c>
    </row>
    <row r="9" spans="1:8" ht="15">
      <c r="A9" s="369" t="s">
        <v>181</v>
      </c>
      <c r="B9" s="125">
        <v>106</v>
      </c>
      <c r="C9" s="370" t="s">
        <v>1826</v>
      </c>
      <c r="D9" s="371" t="s">
        <v>194</v>
      </c>
      <c r="E9" s="372" t="s">
        <v>27</v>
      </c>
      <c r="F9" s="373">
        <v>34.950000000000003</v>
      </c>
      <c r="G9" s="227">
        <v>348.97</v>
      </c>
      <c r="H9" s="227">
        <v>327.14999999999998</v>
      </c>
    </row>
    <row r="10" spans="1:8" ht="15">
      <c r="A10" s="369" t="s">
        <v>181</v>
      </c>
      <c r="B10" s="125">
        <v>125</v>
      </c>
      <c r="C10" s="370" t="s">
        <v>195</v>
      </c>
      <c r="D10" s="371" t="s">
        <v>196</v>
      </c>
      <c r="E10" s="372" t="s">
        <v>27</v>
      </c>
      <c r="F10" s="373">
        <v>15.75</v>
      </c>
      <c r="G10" s="227">
        <v>173.97</v>
      </c>
      <c r="H10" s="227">
        <v>163.09</v>
      </c>
    </row>
    <row r="11" spans="1:8" ht="15">
      <c r="A11" s="369" t="s">
        <v>181</v>
      </c>
      <c r="B11" s="125">
        <v>130</v>
      </c>
      <c r="C11" s="370" t="s">
        <v>1827</v>
      </c>
      <c r="D11" s="371" t="s">
        <v>1828</v>
      </c>
      <c r="E11" s="372" t="s">
        <v>27</v>
      </c>
      <c r="F11" s="373">
        <v>15.4</v>
      </c>
      <c r="G11" s="227">
        <v>171.77</v>
      </c>
      <c r="H11" s="227">
        <v>161.03</v>
      </c>
    </row>
    <row r="12" spans="1:8" ht="15">
      <c r="A12" s="369" t="s">
        <v>181</v>
      </c>
      <c r="B12" s="125">
        <v>139</v>
      </c>
      <c r="C12" s="370" t="s">
        <v>197</v>
      </c>
      <c r="D12" s="371" t="s">
        <v>198</v>
      </c>
      <c r="E12" s="372" t="s">
        <v>27</v>
      </c>
      <c r="F12" s="373">
        <v>23.75</v>
      </c>
      <c r="G12" s="227">
        <v>229.77</v>
      </c>
      <c r="H12" s="227">
        <v>215.4</v>
      </c>
    </row>
    <row r="13" spans="1:8" ht="15">
      <c r="A13" s="369" t="s">
        <v>181</v>
      </c>
      <c r="B13" s="125">
        <v>141</v>
      </c>
      <c r="C13" s="370" t="s">
        <v>199</v>
      </c>
      <c r="D13" s="371" t="s">
        <v>200</v>
      </c>
      <c r="E13" s="372" t="s">
        <v>27</v>
      </c>
      <c r="F13" s="373">
        <v>23.95</v>
      </c>
      <c r="G13" s="227">
        <v>292.06</v>
      </c>
      <c r="H13" s="227">
        <v>273.8</v>
      </c>
    </row>
    <row r="14" spans="1:8" ht="15">
      <c r="A14" s="369" t="s">
        <v>181</v>
      </c>
      <c r="B14" s="125">
        <v>142</v>
      </c>
      <c r="C14" s="370" t="s">
        <v>201</v>
      </c>
      <c r="D14" s="371" t="s">
        <v>202</v>
      </c>
      <c r="E14" s="372" t="s">
        <v>27</v>
      </c>
      <c r="F14" s="373">
        <v>23.95</v>
      </c>
      <c r="G14" s="227">
        <v>292.06</v>
      </c>
      <c r="H14" s="227">
        <v>273.8</v>
      </c>
    </row>
    <row r="15" spans="1:8" ht="15">
      <c r="A15" s="369" t="s">
        <v>181</v>
      </c>
      <c r="B15" s="125">
        <v>143</v>
      </c>
      <c r="C15" s="370" t="s">
        <v>203</v>
      </c>
      <c r="D15" s="371" t="s">
        <v>204</v>
      </c>
      <c r="E15" s="372" t="s">
        <v>27</v>
      </c>
      <c r="F15" s="373">
        <v>23.95</v>
      </c>
      <c r="G15" s="227">
        <v>292.06</v>
      </c>
      <c r="H15" s="227">
        <v>273.8</v>
      </c>
    </row>
    <row r="16" spans="1:8" ht="15">
      <c r="A16" s="369" t="s">
        <v>181</v>
      </c>
      <c r="B16" s="125">
        <v>144</v>
      </c>
      <c r="C16" s="370" t="s">
        <v>205</v>
      </c>
      <c r="D16" s="371" t="s">
        <v>206</v>
      </c>
      <c r="E16" s="372" t="s">
        <v>27</v>
      </c>
      <c r="F16" s="373">
        <v>23.95</v>
      </c>
      <c r="G16" s="227">
        <v>292.06</v>
      </c>
      <c r="H16" s="227">
        <v>273.8</v>
      </c>
    </row>
    <row r="17" spans="1:8" ht="15">
      <c r="A17" s="369" t="s">
        <v>181</v>
      </c>
      <c r="B17" s="125">
        <v>146</v>
      </c>
      <c r="C17" s="370" t="s">
        <v>207</v>
      </c>
      <c r="D17" s="371" t="s">
        <v>208</v>
      </c>
      <c r="E17" s="372" t="s">
        <v>27</v>
      </c>
      <c r="F17" s="373">
        <v>23.95</v>
      </c>
      <c r="G17" s="227">
        <v>292.06</v>
      </c>
      <c r="H17" s="227">
        <v>273.8</v>
      </c>
    </row>
    <row r="18" spans="1:8" ht="15">
      <c r="A18" s="369" t="s">
        <v>181</v>
      </c>
      <c r="B18" s="125">
        <v>155</v>
      </c>
      <c r="C18" s="370" t="s">
        <v>1831</v>
      </c>
      <c r="D18" s="371" t="s">
        <v>209</v>
      </c>
      <c r="E18" s="372" t="s">
        <v>27</v>
      </c>
      <c r="F18" s="373">
        <v>23</v>
      </c>
      <c r="G18" s="227">
        <v>278.14999999999998</v>
      </c>
      <c r="H18" s="227">
        <v>260.76</v>
      </c>
    </row>
    <row r="19" spans="1:8" ht="15">
      <c r="A19" s="369" t="s">
        <v>181</v>
      </c>
      <c r="B19" s="125">
        <v>242</v>
      </c>
      <c r="C19" s="370" t="s">
        <v>210</v>
      </c>
      <c r="D19" s="371" t="s">
        <v>211</v>
      </c>
      <c r="E19" s="372" t="s">
        <v>27</v>
      </c>
      <c r="F19" s="373">
        <v>17.95</v>
      </c>
      <c r="G19" s="227">
        <v>238.41</v>
      </c>
      <c r="H19" s="227">
        <v>223.5</v>
      </c>
    </row>
    <row r="20" spans="1:8" ht="15">
      <c r="A20" s="369" t="s">
        <v>181</v>
      </c>
      <c r="B20" s="125">
        <v>255</v>
      </c>
      <c r="C20" s="370" t="s">
        <v>1832</v>
      </c>
      <c r="D20" s="371" t="s">
        <v>212</v>
      </c>
      <c r="E20" s="372" t="s">
        <v>27</v>
      </c>
      <c r="F20" s="373">
        <v>19.95</v>
      </c>
      <c r="G20" s="227">
        <v>198.28</v>
      </c>
      <c r="H20" s="227">
        <v>185.88</v>
      </c>
    </row>
    <row r="21" spans="1:8" ht="15">
      <c r="A21" s="369" t="s">
        <v>181</v>
      </c>
      <c r="B21" s="125">
        <v>256</v>
      </c>
      <c r="C21" s="370" t="s">
        <v>1833</v>
      </c>
      <c r="D21" s="371" t="s">
        <v>213</v>
      </c>
      <c r="E21" s="372" t="s">
        <v>27</v>
      </c>
      <c r="F21" s="373">
        <v>19.95</v>
      </c>
      <c r="G21" s="227">
        <v>198.28</v>
      </c>
      <c r="H21" s="227">
        <v>185.88</v>
      </c>
    </row>
    <row r="22" spans="1:8" ht="15">
      <c r="A22" s="369" t="s">
        <v>181</v>
      </c>
      <c r="B22" s="125">
        <v>257</v>
      </c>
      <c r="C22" s="382" t="s">
        <v>1834</v>
      </c>
      <c r="D22" s="371" t="s">
        <v>214</v>
      </c>
      <c r="E22" s="372" t="s">
        <v>27</v>
      </c>
      <c r="F22" s="384">
        <v>19.95</v>
      </c>
      <c r="G22" s="227">
        <v>198.28</v>
      </c>
      <c r="H22" s="386">
        <v>185.88</v>
      </c>
    </row>
    <row r="23" spans="1:8" ht="15">
      <c r="A23" s="369" t="s">
        <v>181</v>
      </c>
      <c r="B23" s="125">
        <v>261</v>
      </c>
      <c r="C23" s="370" t="s">
        <v>221</v>
      </c>
      <c r="D23" s="371" t="s">
        <v>222</v>
      </c>
      <c r="E23" s="372" t="s">
        <v>27</v>
      </c>
      <c r="F23" s="373">
        <v>18.95</v>
      </c>
      <c r="G23" s="227">
        <v>254.51</v>
      </c>
      <c r="H23" s="227">
        <v>238.6</v>
      </c>
    </row>
    <row r="24" spans="1:8" ht="15">
      <c r="A24" s="369" t="s">
        <v>181</v>
      </c>
      <c r="B24" s="125">
        <v>343</v>
      </c>
      <c r="C24" s="370" t="s">
        <v>1835</v>
      </c>
      <c r="D24" s="371" t="s">
        <v>1836</v>
      </c>
      <c r="E24" s="372" t="s">
        <v>27</v>
      </c>
      <c r="F24" s="373">
        <v>25</v>
      </c>
      <c r="G24" s="227">
        <v>253.05</v>
      </c>
      <c r="H24" s="227">
        <v>237.23</v>
      </c>
    </row>
    <row r="25" spans="1:8" ht="15">
      <c r="A25" s="369" t="s">
        <v>181</v>
      </c>
      <c r="B25" s="125">
        <v>344</v>
      </c>
      <c r="C25" s="370" t="s">
        <v>1837</v>
      </c>
      <c r="D25" s="371" t="s">
        <v>1838</v>
      </c>
      <c r="E25" s="372" t="s">
        <v>27</v>
      </c>
      <c r="F25" s="373">
        <v>25</v>
      </c>
      <c r="G25" s="227">
        <v>253.05</v>
      </c>
      <c r="H25" s="227">
        <v>237.23</v>
      </c>
    </row>
    <row r="26" spans="1:8" ht="15">
      <c r="A26" s="369" t="s">
        <v>181</v>
      </c>
      <c r="B26" s="125">
        <v>353</v>
      </c>
      <c r="C26" s="370" t="s">
        <v>1839</v>
      </c>
      <c r="D26" s="371" t="s">
        <v>1840</v>
      </c>
      <c r="E26" s="372" t="s">
        <v>27</v>
      </c>
      <c r="F26" s="373">
        <v>17</v>
      </c>
      <c r="G26" s="227">
        <v>167.69</v>
      </c>
      <c r="H26" s="227">
        <v>157.19999999999999</v>
      </c>
    </row>
    <row r="27" spans="1:8" ht="15">
      <c r="A27" s="369" t="s">
        <v>181</v>
      </c>
      <c r="B27" s="125">
        <v>354</v>
      </c>
      <c r="C27" s="370" t="s">
        <v>1841</v>
      </c>
      <c r="D27" s="371" t="s">
        <v>1842</v>
      </c>
      <c r="E27" s="372" t="s">
        <v>27</v>
      </c>
      <c r="F27" s="373">
        <v>28</v>
      </c>
      <c r="G27" s="227">
        <v>282.48</v>
      </c>
      <c r="H27" s="227">
        <v>264.82</v>
      </c>
    </row>
    <row r="28" spans="1:8" ht="15">
      <c r="A28" s="369" t="s">
        <v>181</v>
      </c>
      <c r="B28" s="125">
        <v>364</v>
      </c>
      <c r="C28" s="370" t="s">
        <v>215</v>
      </c>
      <c r="D28" s="371" t="s">
        <v>216</v>
      </c>
      <c r="E28" s="372" t="s">
        <v>27</v>
      </c>
      <c r="F28" s="373">
        <v>13.22</v>
      </c>
      <c r="G28" s="227">
        <v>229.23</v>
      </c>
      <c r="H28" s="227">
        <v>138</v>
      </c>
    </row>
    <row r="29" spans="1:8" ht="15">
      <c r="A29" s="369" t="s">
        <v>181</v>
      </c>
      <c r="B29" s="125">
        <v>365</v>
      </c>
      <c r="C29" s="370" t="s">
        <v>217</v>
      </c>
      <c r="D29" s="371" t="s">
        <v>218</v>
      </c>
      <c r="E29" s="372" t="s">
        <v>27</v>
      </c>
      <c r="F29" s="373">
        <v>13.22</v>
      </c>
      <c r="G29" s="227">
        <v>229.23</v>
      </c>
      <c r="H29" s="227">
        <v>138</v>
      </c>
    </row>
    <row r="30" spans="1:8" ht="15">
      <c r="A30" s="369" t="s">
        <v>181</v>
      </c>
      <c r="B30" s="125">
        <v>366</v>
      </c>
      <c r="C30" s="370" t="s">
        <v>219</v>
      </c>
      <c r="D30" s="371" t="s">
        <v>220</v>
      </c>
      <c r="E30" s="372" t="s">
        <v>27</v>
      </c>
      <c r="F30" s="373">
        <v>13.22</v>
      </c>
      <c r="G30" s="227">
        <v>229.23</v>
      </c>
      <c r="H30" s="227">
        <v>138</v>
      </c>
    </row>
    <row r="31" spans="1:8" ht="15">
      <c r="A31" s="369" t="s">
        <v>181</v>
      </c>
      <c r="B31" s="125">
        <v>444</v>
      </c>
      <c r="C31" s="370" t="s">
        <v>1843</v>
      </c>
      <c r="D31" s="371" t="s">
        <v>1844</v>
      </c>
      <c r="E31" s="372" t="s">
        <v>27</v>
      </c>
      <c r="F31" s="373">
        <v>16</v>
      </c>
      <c r="G31" s="227">
        <v>190.36</v>
      </c>
      <c r="H31" s="227">
        <v>178.46</v>
      </c>
    </row>
    <row r="32" spans="1:8" ht="15">
      <c r="A32" s="369" t="s">
        <v>181</v>
      </c>
      <c r="B32" s="125">
        <v>445</v>
      </c>
      <c r="C32" s="370" t="s">
        <v>1845</v>
      </c>
      <c r="D32" s="371" t="s">
        <v>1846</v>
      </c>
      <c r="E32" s="372" t="s">
        <v>27</v>
      </c>
      <c r="F32" s="373">
        <v>22</v>
      </c>
      <c r="G32" s="227">
        <v>262.61</v>
      </c>
      <c r="H32" s="227">
        <v>246.19</v>
      </c>
    </row>
    <row r="33" spans="1:8" ht="15">
      <c r="A33" s="369" t="s">
        <v>181</v>
      </c>
      <c r="B33" s="125">
        <v>452</v>
      </c>
      <c r="C33" s="370" t="s">
        <v>1847</v>
      </c>
      <c r="D33" s="371" t="s">
        <v>1848</v>
      </c>
      <c r="E33" s="372" t="s">
        <v>27</v>
      </c>
      <c r="F33" s="373">
        <v>5.95</v>
      </c>
      <c r="G33" s="227">
        <v>66.8</v>
      </c>
      <c r="H33" s="227">
        <v>62.62</v>
      </c>
    </row>
    <row r="34" spans="1:8" ht="15">
      <c r="A34" s="369" t="s">
        <v>181</v>
      </c>
      <c r="B34" s="125">
        <v>493</v>
      </c>
      <c r="C34" s="370" t="s">
        <v>1849</v>
      </c>
      <c r="D34" s="371" t="s">
        <v>1850</v>
      </c>
      <c r="E34" s="372" t="s">
        <v>27</v>
      </c>
      <c r="F34" s="373">
        <v>12.95</v>
      </c>
      <c r="G34" s="227">
        <v>146.44</v>
      </c>
      <c r="H34" s="227">
        <v>137.28</v>
      </c>
    </row>
    <row r="35" spans="1:8" ht="15">
      <c r="A35" s="369" t="s">
        <v>181</v>
      </c>
      <c r="B35" s="125">
        <v>710</v>
      </c>
      <c r="C35" s="370" t="s">
        <v>1927</v>
      </c>
      <c r="D35" s="371" t="s">
        <v>1928</v>
      </c>
      <c r="E35" s="372" t="s">
        <v>12</v>
      </c>
      <c r="F35" s="373">
        <v>0.51</v>
      </c>
      <c r="G35" s="227">
        <v>57.28</v>
      </c>
      <c r="H35" s="227">
        <v>53.7</v>
      </c>
    </row>
    <row r="36" spans="1:8" ht="15">
      <c r="A36" s="369" t="s">
        <v>181</v>
      </c>
      <c r="B36" s="125">
        <v>711</v>
      </c>
      <c r="C36" s="370" t="s">
        <v>1929</v>
      </c>
      <c r="D36" s="371" t="s">
        <v>1930</v>
      </c>
      <c r="E36" s="372" t="s">
        <v>12</v>
      </c>
      <c r="F36" s="373">
        <v>0.5</v>
      </c>
      <c r="G36" s="227">
        <v>55.51</v>
      </c>
      <c r="H36" s="227">
        <v>52.04</v>
      </c>
    </row>
    <row r="37" spans="1:8" ht="15">
      <c r="A37" s="369" t="s">
        <v>181</v>
      </c>
      <c r="B37" s="125">
        <v>712</v>
      </c>
      <c r="C37" s="370" t="s">
        <v>1931</v>
      </c>
      <c r="D37" s="371" t="s">
        <v>1932</v>
      </c>
      <c r="E37" s="372" t="s">
        <v>12</v>
      </c>
      <c r="F37" s="373">
        <v>0.6</v>
      </c>
      <c r="G37" s="227">
        <v>66.599999999999994</v>
      </c>
      <c r="H37" s="227">
        <v>62.44</v>
      </c>
    </row>
    <row r="38" spans="1:8" ht="15">
      <c r="A38" s="369" t="s">
        <v>181</v>
      </c>
      <c r="B38" s="125">
        <v>713</v>
      </c>
      <c r="C38" s="370" t="s">
        <v>1933</v>
      </c>
      <c r="D38" s="371" t="s">
        <v>1934</v>
      </c>
      <c r="E38" s="372" t="s">
        <v>12</v>
      </c>
      <c r="F38" s="373">
        <v>0.57999999999999996</v>
      </c>
      <c r="G38" s="227">
        <v>64.959999999999994</v>
      </c>
      <c r="H38" s="227">
        <v>60.9</v>
      </c>
    </row>
    <row r="39" spans="1:8" ht="15">
      <c r="A39" s="369" t="s">
        <v>181</v>
      </c>
      <c r="B39" s="125">
        <v>730</v>
      </c>
      <c r="C39" s="370" t="s">
        <v>1851</v>
      </c>
      <c r="D39" s="371" t="s">
        <v>1852</v>
      </c>
      <c r="E39" s="372" t="s">
        <v>27</v>
      </c>
      <c r="F39" s="373">
        <v>23</v>
      </c>
      <c r="G39" s="227">
        <v>302.77999999999997</v>
      </c>
      <c r="H39" s="227">
        <v>283.85000000000002</v>
      </c>
    </row>
    <row r="40" spans="1:8" ht="15">
      <c r="A40" s="369" t="s">
        <v>181</v>
      </c>
      <c r="B40" s="125">
        <v>736</v>
      </c>
      <c r="C40" s="370" t="s">
        <v>1853</v>
      </c>
      <c r="D40" s="371" t="s">
        <v>1854</v>
      </c>
      <c r="E40" s="372" t="s">
        <v>27</v>
      </c>
      <c r="F40" s="373">
        <v>27.6</v>
      </c>
      <c r="G40" s="227">
        <v>351.31</v>
      </c>
      <c r="H40" s="227">
        <v>329.34</v>
      </c>
    </row>
    <row r="41" spans="1:8" ht="15">
      <c r="A41" s="369" t="s">
        <v>181</v>
      </c>
      <c r="B41" s="125">
        <v>737</v>
      </c>
      <c r="C41" s="370" t="s">
        <v>1855</v>
      </c>
      <c r="D41" s="371" t="s">
        <v>1856</v>
      </c>
      <c r="E41" s="372" t="s">
        <v>27</v>
      </c>
      <c r="F41" s="373">
        <v>27.6</v>
      </c>
      <c r="G41" s="227">
        <v>351.31</v>
      </c>
      <c r="H41" s="227">
        <v>329.34</v>
      </c>
    </row>
    <row r="42" spans="1:8" ht="15">
      <c r="A42" s="369" t="s">
        <v>181</v>
      </c>
      <c r="B42" s="125">
        <v>738</v>
      </c>
      <c r="C42" s="370" t="s">
        <v>1857</v>
      </c>
      <c r="D42" s="371" t="s">
        <v>1858</v>
      </c>
      <c r="E42" s="372" t="s">
        <v>27</v>
      </c>
      <c r="F42" s="373">
        <v>27.6</v>
      </c>
      <c r="G42" s="227">
        <v>373.05</v>
      </c>
      <c r="H42" s="227">
        <v>349.72</v>
      </c>
    </row>
    <row r="43" spans="1:8" ht="15">
      <c r="A43" s="369" t="s">
        <v>181</v>
      </c>
      <c r="B43" s="125">
        <v>739</v>
      </c>
      <c r="C43" s="370" t="s">
        <v>1859</v>
      </c>
      <c r="D43" s="371" t="s">
        <v>1860</v>
      </c>
      <c r="E43" s="372" t="s">
        <v>27</v>
      </c>
      <c r="F43" s="373">
        <v>27.6</v>
      </c>
      <c r="G43" s="227">
        <v>370.52</v>
      </c>
      <c r="H43" s="227">
        <v>347.35</v>
      </c>
    </row>
    <row r="44" spans="1:8" ht="15">
      <c r="A44" s="369" t="s">
        <v>181</v>
      </c>
      <c r="B44" s="125">
        <v>740</v>
      </c>
      <c r="C44" s="370" t="s">
        <v>1861</v>
      </c>
      <c r="D44" s="371" t="s">
        <v>1862</v>
      </c>
      <c r="E44" s="372" t="s">
        <v>27</v>
      </c>
      <c r="F44" s="373">
        <v>27.6</v>
      </c>
      <c r="G44" s="227">
        <v>370.52</v>
      </c>
      <c r="H44" s="227">
        <v>347.35</v>
      </c>
    </row>
    <row r="45" spans="1:8" ht="15">
      <c r="A45" s="369" t="s">
        <v>181</v>
      </c>
      <c r="B45" s="228">
        <v>744</v>
      </c>
      <c r="C45" s="370"/>
      <c r="D45" s="371" t="s">
        <v>1916</v>
      </c>
      <c r="E45" s="372" t="s">
        <v>27</v>
      </c>
      <c r="F45" s="373">
        <v>249.1</v>
      </c>
      <c r="G45" s="227">
        <v>2850.78</v>
      </c>
      <c r="H45" s="227">
        <v>2672.48</v>
      </c>
    </row>
    <row r="46" spans="1:8" ht="15">
      <c r="A46" s="369" t="s">
        <v>181</v>
      </c>
      <c r="B46" s="228">
        <v>765</v>
      </c>
      <c r="C46" s="370"/>
      <c r="D46" s="371" t="s">
        <v>1671</v>
      </c>
      <c r="E46" s="372" t="s">
        <v>27</v>
      </c>
      <c r="F46" s="373">
        <v>16.75</v>
      </c>
      <c r="G46" s="227">
        <v>191.69</v>
      </c>
      <c r="H46" s="227">
        <v>179.7</v>
      </c>
    </row>
    <row r="47" spans="1:8" ht="15">
      <c r="A47" s="369" t="s">
        <v>181</v>
      </c>
      <c r="B47" s="228">
        <v>766</v>
      </c>
      <c r="C47" s="370"/>
      <c r="D47" s="371" t="s">
        <v>1672</v>
      </c>
      <c r="E47" s="372" t="s">
        <v>27</v>
      </c>
      <c r="F47" s="373">
        <v>16.75</v>
      </c>
      <c r="G47" s="227">
        <v>191.69</v>
      </c>
      <c r="H47" s="227">
        <v>179.7</v>
      </c>
    </row>
    <row r="48" spans="1:8" ht="15">
      <c r="A48" s="369" t="s">
        <v>181</v>
      </c>
      <c r="B48" s="228">
        <v>767</v>
      </c>
      <c r="C48" s="370"/>
      <c r="D48" s="371" t="s">
        <v>1673</v>
      </c>
      <c r="E48" s="372" t="s">
        <v>27</v>
      </c>
      <c r="F48" s="373">
        <v>12.7</v>
      </c>
      <c r="G48" s="227">
        <v>145.34</v>
      </c>
      <c r="H48" s="227">
        <v>136.25</v>
      </c>
    </row>
    <row r="49" spans="1:8" ht="15">
      <c r="A49" s="369" t="s">
        <v>181</v>
      </c>
      <c r="B49" s="228">
        <v>768</v>
      </c>
      <c r="C49" s="370"/>
      <c r="D49" s="371" t="s">
        <v>1674</v>
      </c>
      <c r="E49" s="372" t="s">
        <v>27</v>
      </c>
      <c r="F49" s="373">
        <v>37.700000000000003</v>
      </c>
      <c r="G49" s="227">
        <v>431.45</v>
      </c>
      <c r="H49" s="227">
        <v>404.47</v>
      </c>
    </row>
    <row r="50" spans="1:8" ht="15">
      <c r="A50" s="369" t="s">
        <v>181</v>
      </c>
      <c r="B50" s="228">
        <v>769</v>
      </c>
      <c r="C50" s="370"/>
      <c r="D50" s="371" t="s">
        <v>1675</v>
      </c>
      <c r="E50" s="372" t="s">
        <v>27</v>
      </c>
      <c r="F50" s="373">
        <v>28.4</v>
      </c>
      <c r="G50" s="227">
        <v>325.02</v>
      </c>
      <c r="H50" s="227">
        <v>304.69</v>
      </c>
    </row>
    <row r="51" spans="1:8" ht="15">
      <c r="A51" s="369" t="s">
        <v>181</v>
      </c>
      <c r="B51" s="228">
        <v>770</v>
      </c>
      <c r="C51" s="370"/>
      <c r="D51" s="371" t="s">
        <v>1676</v>
      </c>
      <c r="E51" s="372" t="s">
        <v>27</v>
      </c>
      <c r="F51" s="373">
        <v>26.35</v>
      </c>
      <c r="G51" s="227">
        <v>301.56</v>
      </c>
      <c r="H51" s="227">
        <v>282.7</v>
      </c>
    </row>
    <row r="52" spans="1:8" ht="15">
      <c r="A52" s="369" t="s">
        <v>181</v>
      </c>
      <c r="B52" s="228">
        <v>771</v>
      </c>
      <c r="C52" s="370"/>
      <c r="D52" s="371" t="s">
        <v>1677</v>
      </c>
      <c r="E52" s="372" t="s">
        <v>27</v>
      </c>
      <c r="F52" s="373">
        <v>26.35</v>
      </c>
      <c r="G52" s="227">
        <v>301.56</v>
      </c>
      <c r="H52" s="227">
        <v>282.7</v>
      </c>
    </row>
    <row r="53" spans="1:8" ht="15">
      <c r="A53" s="369" t="s">
        <v>181</v>
      </c>
      <c r="B53" s="228">
        <v>772</v>
      </c>
      <c r="C53" s="370"/>
      <c r="D53" s="371" t="s">
        <v>1678</v>
      </c>
      <c r="E53" s="372" t="s">
        <v>27</v>
      </c>
      <c r="F53" s="373">
        <v>13.1</v>
      </c>
      <c r="G53" s="227">
        <v>149.91999999999999</v>
      </c>
      <c r="H53" s="227">
        <v>140.54</v>
      </c>
    </row>
    <row r="54" spans="1:8" ht="15">
      <c r="A54" s="369" t="s">
        <v>181</v>
      </c>
      <c r="B54" s="228">
        <v>773</v>
      </c>
      <c r="C54" s="370"/>
      <c r="D54" s="371" t="s">
        <v>1679</v>
      </c>
      <c r="E54" s="372" t="s">
        <v>27</v>
      </c>
      <c r="F54" s="373">
        <v>14.2</v>
      </c>
      <c r="G54" s="227">
        <v>162.51</v>
      </c>
      <c r="H54" s="227">
        <v>152.35</v>
      </c>
    </row>
    <row r="55" spans="1:8" ht="15">
      <c r="A55" s="369" t="s">
        <v>181</v>
      </c>
      <c r="B55" s="228">
        <v>774</v>
      </c>
      <c r="C55" s="370"/>
      <c r="D55" s="371" t="s">
        <v>1680</v>
      </c>
      <c r="E55" s="372" t="s">
        <v>27</v>
      </c>
      <c r="F55" s="373">
        <v>28.4</v>
      </c>
      <c r="G55" s="227">
        <v>325.02</v>
      </c>
      <c r="H55" s="227">
        <v>304.69</v>
      </c>
    </row>
    <row r="56" spans="1:8" ht="15">
      <c r="A56" s="369" t="s">
        <v>181</v>
      </c>
      <c r="B56" s="125">
        <v>862</v>
      </c>
      <c r="C56" s="370" t="s">
        <v>1863</v>
      </c>
      <c r="D56" s="371" t="s">
        <v>1864</v>
      </c>
      <c r="E56" s="372" t="s">
        <v>27</v>
      </c>
      <c r="F56" s="373">
        <v>45</v>
      </c>
      <c r="G56" s="227">
        <v>563.78</v>
      </c>
      <c r="H56" s="227">
        <v>528.53</v>
      </c>
    </row>
    <row r="57" spans="1:8" ht="15">
      <c r="A57" s="369" t="s">
        <v>181</v>
      </c>
      <c r="B57" s="125">
        <v>864</v>
      </c>
      <c r="C57" s="370" t="s">
        <v>1865</v>
      </c>
      <c r="D57" s="371" t="s">
        <v>1866</v>
      </c>
      <c r="E57" s="372" t="s">
        <v>27</v>
      </c>
      <c r="F57" s="373">
        <v>45</v>
      </c>
      <c r="G57" s="227">
        <v>563.78</v>
      </c>
      <c r="H57" s="227">
        <v>528.53</v>
      </c>
    </row>
    <row r="58" spans="1:8" ht="15">
      <c r="A58" s="369" t="s">
        <v>181</v>
      </c>
      <c r="B58" s="125">
        <v>865</v>
      </c>
      <c r="C58" s="370" t="s">
        <v>1867</v>
      </c>
      <c r="D58" s="371" t="s">
        <v>1868</v>
      </c>
      <c r="E58" s="372" t="s">
        <v>27</v>
      </c>
      <c r="F58" s="373">
        <v>40</v>
      </c>
      <c r="G58" s="227">
        <v>502.27</v>
      </c>
      <c r="H58" s="227">
        <v>470.86</v>
      </c>
    </row>
    <row r="59" spans="1:8" ht="15">
      <c r="A59" s="369" t="s">
        <v>181</v>
      </c>
      <c r="B59" s="125">
        <v>866</v>
      </c>
      <c r="C59" s="370" t="s">
        <v>1869</v>
      </c>
      <c r="D59" s="371" t="s">
        <v>1870</v>
      </c>
      <c r="E59" s="372" t="s">
        <v>27</v>
      </c>
      <c r="F59" s="373">
        <v>19</v>
      </c>
      <c r="G59" s="227">
        <v>238.71</v>
      </c>
      <c r="H59" s="227">
        <v>223.78</v>
      </c>
    </row>
    <row r="60" spans="1:8" ht="15">
      <c r="A60" s="369" t="s">
        <v>181</v>
      </c>
      <c r="B60" s="228">
        <v>867</v>
      </c>
      <c r="C60" s="370"/>
      <c r="D60" s="371" t="s">
        <v>1682</v>
      </c>
      <c r="E60" s="372" t="s">
        <v>27</v>
      </c>
      <c r="F60" s="373">
        <v>15.3</v>
      </c>
      <c r="G60" s="227">
        <v>209.02</v>
      </c>
      <c r="H60" s="227">
        <v>173.48</v>
      </c>
    </row>
    <row r="61" spans="1:8" ht="15">
      <c r="A61" s="369" t="s">
        <v>181</v>
      </c>
      <c r="B61" s="228">
        <v>899</v>
      </c>
      <c r="C61" s="370"/>
      <c r="D61" s="371" t="s">
        <v>1681</v>
      </c>
      <c r="E61" s="372" t="s">
        <v>27</v>
      </c>
      <c r="F61" s="373">
        <v>28.4</v>
      </c>
      <c r="G61" s="227">
        <v>325.02</v>
      </c>
      <c r="H61" s="227">
        <v>304.69</v>
      </c>
    </row>
    <row r="62" spans="1:8" ht="15">
      <c r="A62" s="369" t="s">
        <v>181</v>
      </c>
      <c r="B62" s="125">
        <v>901</v>
      </c>
      <c r="C62" s="370" t="s">
        <v>1871</v>
      </c>
      <c r="D62" s="371" t="s">
        <v>1872</v>
      </c>
      <c r="E62" s="372" t="s">
        <v>27</v>
      </c>
      <c r="F62" s="373">
        <v>46</v>
      </c>
      <c r="G62" s="227">
        <v>576.96</v>
      </c>
      <c r="H62" s="227">
        <v>540.88</v>
      </c>
    </row>
    <row r="63" spans="1:8" ht="15">
      <c r="A63" s="369" t="s">
        <v>181</v>
      </c>
      <c r="B63" s="125">
        <v>902</v>
      </c>
      <c r="C63" s="370" t="s">
        <v>1873</v>
      </c>
      <c r="D63" s="371" t="s">
        <v>1874</v>
      </c>
      <c r="E63" s="372" t="s">
        <v>27</v>
      </c>
      <c r="F63" s="373">
        <v>46</v>
      </c>
      <c r="G63" s="227">
        <v>576.96</v>
      </c>
      <c r="H63" s="227">
        <v>540.88</v>
      </c>
    </row>
    <row r="64" spans="1:8" ht="15">
      <c r="A64" s="369" t="s">
        <v>181</v>
      </c>
      <c r="B64" s="228">
        <v>1065</v>
      </c>
      <c r="C64" s="370" t="s">
        <v>1875</v>
      </c>
      <c r="D64" s="371" t="s">
        <v>223</v>
      </c>
      <c r="E64" s="372" t="s">
        <v>27</v>
      </c>
      <c r="F64" s="373">
        <v>24.95</v>
      </c>
      <c r="G64" s="227">
        <v>291.66000000000003</v>
      </c>
      <c r="H64" s="227">
        <v>273.42</v>
      </c>
    </row>
    <row r="65" spans="1:8" ht="15">
      <c r="A65" s="369" t="s">
        <v>181</v>
      </c>
      <c r="B65" s="228">
        <v>1432</v>
      </c>
      <c r="C65" s="370" t="s">
        <v>224</v>
      </c>
      <c r="D65" s="371" t="s">
        <v>225</v>
      </c>
      <c r="E65" s="372" t="s">
        <v>27</v>
      </c>
      <c r="F65" s="373">
        <v>35.25</v>
      </c>
      <c r="G65" s="227">
        <v>439.05</v>
      </c>
      <c r="H65" s="227">
        <v>411.6</v>
      </c>
    </row>
    <row r="66" spans="1:8" ht="15">
      <c r="A66" s="369" t="s">
        <v>181</v>
      </c>
      <c r="B66" s="228">
        <v>1433</v>
      </c>
      <c r="C66" s="370" t="s">
        <v>226</v>
      </c>
      <c r="D66" s="371" t="s">
        <v>227</v>
      </c>
      <c r="E66" s="372" t="s">
        <v>27</v>
      </c>
      <c r="F66" s="373">
        <v>22.2</v>
      </c>
      <c r="G66" s="227">
        <v>291.20999999999998</v>
      </c>
      <c r="H66" s="227">
        <v>273</v>
      </c>
    </row>
    <row r="67" spans="1:8" ht="15">
      <c r="A67" s="369" t="s">
        <v>181</v>
      </c>
      <c r="B67" s="228">
        <v>1435</v>
      </c>
      <c r="C67" s="370" t="s">
        <v>228</v>
      </c>
      <c r="D67" s="371" t="s">
        <v>229</v>
      </c>
      <c r="E67" s="372" t="s">
        <v>27</v>
      </c>
      <c r="F67" s="373">
        <v>31.2</v>
      </c>
      <c r="G67" s="227">
        <v>418.89</v>
      </c>
      <c r="H67" s="227">
        <v>392.7</v>
      </c>
    </row>
    <row r="68" spans="1:8" ht="15">
      <c r="A68" s="369" t="s">
        <v>181</v>
      </c>
      <c r="B68" s="228">
        <v>1436</v>
      </c>
      <c r="C68" s="370" t="s">
        <v>230</v>
      </c>
      <c r="D68" s="371" t="s">
        <v>231</v>
      </c>
      <c r="E68" s="372" t="s">
        <v>27</v>
      </c>
      <c r="F68" s="373">
        <v>50</v>
      </c>
      <c r="G68" s="227">
        <v>620.5</v>
      </c>
      <c r="H68" s="227">
        <v>581.70000000000005</v>
      </c>
    </row>
    <row r="69" spans="1:8" ht="15">
      <c r="A69" s="369" t="s">
        <v>181</v>
      </c>
      <c r="B69" s="228">
        <v>1437</v>
      </c>
      <c r="C69" s="370" t="s">
        <v>232</v>
      </c>
      <c r="D69" s="371" t="s">
        <v>233</v>
      </c>
      <c r="E69" s="372" t="s">
        <v>27</v>
      </c>
      <c r="F69" s="373">
        <v>54.75</v>
      </c>
      <c r="G69" s="227">
        <v>694.05</v>
      </c>
      <c r="H69" s="227">
        <v>650.65</v>
      </c>
    </row>
    <row r="70" spans="1:8" ht="15.6">
      <c r="A70" s="376" t="s">
        <v>181</v>
      </c>
      <c r="B70" s="358">
        <v>1466</v>
      </c>
      <c r="C70" s="377" t="s">
        <v>1742</v>
      </c>
      <c r="D70" s="378" t="s">
        <v>1743</v>
      </c>
      <c r="E70" s="379" t="s">
        <v>27</v>
      </c>
      <c r="F70" s="360">
        <v>12.5</v>
      </c>
      <c r="G70" s="357">
        <v>180.36</v>
      </c>
      <c r="H70" s="357">
        <v>152.02000000000001</v>
      </c>
    </row>
    <row r="71" spans="1:8" ht="15.6">
      <c r="A71" s="376" t="s">
        <v>181</v>
      </c>
      <c r="B71" s="358">
        <v>1467</v>
      </c>
      <c r="C71" s="377" t="s">
        <v>1744</v>
      </c>
      <c r="D71" s="378" t="s">
        <v>1745</v>
      </c>
      <c r="E71" s="379" t="s">
        <v>27</v>
      </c>
      <c r="F71" s="360">
        <v>8</v>
      </c>
      <c r="G71" s="357">
        <v>108.95</v>
      </c>
      <c r="H71" s="357">
        <v>85.9</v>
      </c>
    </row>
    <row r="72" spans="1:8" ht="15">
      <c r="A72" s="369" t="s">
        <v>181</v>
      </c>
      <c r="B72" s="228">
        <v>1492</v>
      </c>
      <c r="C72" s="370"/>
      <c r="D72" s="371" t="s">
        <v>1919</v>
      </c>
      <c r="E72" s="372" t="s">
        <v>27</v>
      </c>
      <c r="F72" s="373">
        <v>86.25</v>
      </c>
      <c r="G72" s="227">
        <v>987.07</v>
      </c>
      <c r="H72" s="227">
        <v>925.33</v>
      </c>
    </row>
    <row r="73" spans="1:8" ht="15">
      <c r="A73" s="369" t="s">
        <v>181</v>
      </c>
      <c r="B73" s="228">
        <v>1493</v>
      </c>
      <c r="C73" s="370"/>
      <c r="D73" s="371" t="s">
        <v>1921</v>
      </c>
      <c r="E73" s="372" t="s">
        <v>27</v>
      </c>
      <c r="F73" s="373">
        <v>176.65</v>
      </c>
      <c r="G73" s="227">
        <v>2021.64</v>
      </c>
      <c r="H73" s="227">
        <v>1895.2</v>
      </c>
    </row>
    <row r="74" spans="1:8" ht="15">
      <c r="A74" s="369" t="s">
        <v>181</v>
      </c>
      <c r="B74" s="228">
        <v>1494</v>
      </c>
      <c r="C74" s="370"/>
      <c r="D74" s="371" t="s">
        <v>1923</v>
      </c>
      <c r="E74" s="372" t="s">
        <v>27</v>
      </c>
      <c r="F74" s="373">
        <v>203.95</v>
      </c>
      <c r="G74" s="227">
        <v>2334.06</v>
      </c>
      <c r="H74" s="227">
        <v>2188.09</v>
      </c>
    </row>
    <row r="75" spans="1:8" ht="15">
      <c r="A75" s="369" t="s">
        <v>181</v>
      </c>
      <c r="B75" s="228">
        <v>1496</v>
      </c>
      <c r="C75" s="370"/>
      <c r="D75" s="371" t="s">
        <v>1920</v>
      </c>
      <c r="E75" s="372" t="s">
        <v>27</v>
      </c>
      <c r="F75" s="373">
        <v>86.25</v>
      </c>
      <c r="G75" s="227">
        <v>987.07</v>
      </c>
      <c r="H75" s="227">
        <v>925.33</v>
      </c>
    </row>
    <row r="76" spans="1:8" ht="15">
      <c r="A76" s="369" t="s">
        <v>181</v>
      </c>
      <c r="B76" s="228">
        <v>1497</v>
      </c>
      <c r="C76" s="370"/>
      <c r="D76" s="371" t="s">
        <v>1922</v>
      </c>
      <c r="E76" s="372" t="s">
        <v>27</v>
      </c>
      <c r="F76" s="373">
        <v>176.65</v>
      </c>
      <c r="G76" s="227">
        <v>2021.64</v>
      </c>
      <c r="H76" s="227">
        <v>1895.2</v>
      </c>
    </row>
    <row r="77" spans="1:8" ht="15">
      <c r="A77" s="369" t="s">
        <v>181</v>
      </c>
      <c r="B77" s="228">
        <v>1498</v>
      </c>
      <c r="C77" s="370"/>
      <c r="D77" s="371" t="s">
        <v>1924</v>
      </c>
      <c r="E77" s="372" t="s">
        <v>27</v>
      </c>
      <c r="F77" s="373">
        <v>203.95</v>
      </c>
      <c r="G77" s="227">
        <v>2334.06</v>
      </c>
      <c r="H77" s="227">
        <v>2188.09</v>
      </c>
    </row>
    <row r="78" spans="1:8" ht="15">
      <c r="A78" s="369" t="s">
        <v>181</v>
      </c>
      <c r="B78" s="228">
        <v>1508</v>
      </c>
      <c r="C78" s="370" t="s">
        <v>1877</v>
      </c>
      <c r="D78" s="371" t="s">
        <v>234</v>
      </c>
      <c r="E78" s="372" t="s">
        <v>27</v>
      </c>
      <c r="F78" s="373">
        <v>1.31</v>
      </c>
      <c r="G78" s="227">
        <v>15.99</v>
      </c>
      <c r="H78" s="227">
        <v>14.99</v>
      </c>
    </row>
    <row r="79" spans="1:8" ht="15">
      <c r="A79" s="369" t="s">
        <v>181</v>
      </c>
      <c r="B79" s="228">
        <v>2190</v>
      </c>
      <c r="C79" s="370" t="s">
        <v>235</v>
      </c>
      <c r="D79" s="371" t="s">
        <v>236</v>
      </c>
      <c r="E79" s="372" t="s">
        <v>27</v>
      </c>
      <c r="F79" s="373">
        <v>68.849999999999994</v>
      </c>
      <c r="G79" s="227">
        <v>782</v>
      </c>
      <c r="H79" s="227">
        <v>733.1</v>
      </c>
    </row>
    <row r="80" spans="1:8" ht="15">
      <c r="A80" s="369" t="s">
        <v>181</v>
      </c>
      <c r="B80" s="228">
        <v>2191</v>
      </c>
      <c r="C80" s="370" t="s">
        <v>237</v>
      </c>
      <c r="D80" s="371" t="s">
        <v>238</v>
      </c>
      <c r="E80" s="372" t="s">
        <v>27</v>
      </c>
      <c r="F80" s="373">
        <v>68.849999999999994</v>
      </c>
      <c r="G80" s="227">
        <v>782</v>
      </c>
      <c r="H80" s="227">
        <v>733.1</v>
      </c>
    </row>
    <row r="81" spans="1:8" ht="15">
      <c r="A81" s="369" t="s">
        <v>181</v>
      </c>
      <c r="B81" s="228">
        <v>2192</v>
      </c>
      <c r="C81" s="370" t="s">
        <v>239</v>
      </c>
      <c r="D81" s="371" t="s">
        <v>240</v>
      </c>
      <c r="E81" s="372" t="s">
        <v>27</v>
      </c>
      <c r="F81" s="373">
        <v>68.849999999999994</v>
      </c>
      <c r="G81" s="227">
        <v>782</v>
      </c>
      <c r="H81" s="227">
        <v>733.1</v>
      </c>
    </row>
    <row r="82" spans="1:8" ht="15">
      <c r="A82" s="369" t="s">
        <v>181</v>
      </c>
      <c r="B82" s="228">
        <v>2193</v>
      </c>
      <c r="C82" s="370" t="s">
        <v>241</v>
      </c>
      <c r="D82" s="371" t="s">
        <v>242</v>
      </c>
      <c r="E82" s="372" t="s">
        <v>27</v>
      </c>
      <c r="F82" s="373">
        <v>68.849999999999994</v>
      </c>
      <c r="G82" s="227">
        <v>782</v>
      </c>
      <c r="H82" s="227">
        <v>733.1</v>
      </c>
    </row>
    <row r="83" spans="1:8" ht="15">
      <c r="A83" s="369" t="s">
        <v>181</v>
      </c>
      <c r="B83" s="228">
        <v>2194</v>
      </c>
      <c r="C83" s="370" t="s">
        <v>243</v>
      </c>
      <c r="D83" s="371" t="s">
        <v>244</v>
      </c>
      <c r="E83" s="372" t="s">
        <v>27</v>
      </c>
      <c r="F83" s="373">
        <v>68.849999999999994</v>
      </c>
      <c r="G83" s="227">
        <v>782</v>
      </c>
      <c r="H83" s="227">
        <v>733.1</v>
      </c>
    </row>
    <row r="84" spans="1:8" ht="15">
      <c r="A84" s="369" t="s">
        <v>181</v>
      </c>
      <c r="B84" s="228">
        <v>2328</v>
      </c>
      <c r="C84" s="370" t="s">
        <v>1878</v>
      </c>
      <c r="D84" s="371" t="s">
        <v>1879</v>
      </c>
      <c r="E84" s="372" t="s">
        <v>27</v>
      </c>
      <c r="F84" s="373">
        <v>32</v>
      </c>
      <c r="G84" s="227">
        <v>393.78</v>
      </c>
      <c r="H84" s="227">
        <v>369.16</v>
      </c>
    </row>
    <row r="85" spans="1:8" ht="15">
      <c r="A85" s="369" t="s">
        <v>181</v>
      </c>
      <c r="B85" s="228">
        <v>2329</v>
      </c>
      <c r="C85" s="370" t="s">
        <v>1880</v>
      </c>
      <c r="D85" s="371" t="s">
        <v>1881</v>
      </c>
      <c r="E85" s="372" t="s">
        <v>27</v>
      </c>
      <c r="F85" s="373">
        <v>30</v>
      </c>
      <c r="G85" s="227">
        <v>362.16</v>
      </c>
      <c r="H85" s="227">
        <v>339.51</v>
      </c>
    </row>
    <row r="86" spans="1:8" ht="15">
      <c r="A86" s="369" t="s">
        <v>181</v>
      </c>
      <c r="B86" s="228">
        <v>2510</v>
      </c>
      <c r="C86" s="370" t="s">
        <v>1882</v>
      </c>
      <c r="D86" s="371" t="s">
        <v>1883</v>
      </c>
      <c r="E86" s="372" t="s">
        <v>27</v>
      </c>
      <c r="F86" s="373">
        <v>14</v>
      </c>
      <c r="G86" s="227">
        <v>175.72</v>
      </c>
      <c r="H86" s="227">
        <v>164.73</v>
      </c>
    </row>
    <row r="87" spans="1:8" ht="15">
      <c r="A87" s="369" t="s">
        <v>181</v>
      </c>
      <c r="B87" s="228">
        <v>2511</v>
      </c>
      <c r="C87" s="370" t="s">
        <v>1884</v>
      </c>
      <c r="D87" s="371" t="s">
        <v>1885</v>
      </c>
      <c r="E87" s="372" t="s">
        <v>27</v>
      </c>
      <c r="F87" s="373">
        <v>14</v>
      </c>
      <c r="G87" s="227">
        <v>175.72</v>
      </c>
      <c r="H87" s="227">
        <v>164.73</v>
      </c>
    </row>
    <row r="88" spans="1:8" ht="15">
      <c r="A88" s="369" t="s">
        <v>181</v>
      </c>
      <c r="B88" s="228">
        <v>2512</v>
      </c>
      <c r="C88" s="370" t="s">
        <v>1886</v>
      </c>
      <c r="D88" s="371" t="s">
        <v>1887</v>
      </c>
      <c r="E88" s="372" t="s">
        <v>27</v>
      </c>
      <c r="F88" s="373">
        <v>14</v>
      </c>
      <c r="G88" s="227">
        <v>175.72</v>
      </c>
      <c r="H88" s="227">
        <v>164.73</v>
      </c>
    </row>
    <row r="89" spans="1:8" ht="15">
      <c r="A89" s="369" t="s">
        <v>181</v>
      </c>
      <c r="B89" s="228">
        <v>2513</v>
      </c>
      <c r="C89" s="370" t="s">
        <v>1888</v>
      </c>
      <c r="D89" s="371" t="s">
        <v>1889</v>
      </c>
      <c r="E89" s="372" t="s">
        <v>27</v>
      </c>
      <c r="F89" s="373">
        <v>14</v>
      </c>
      <c r="G89" s="227">
        <v>175.72</v>
      </c>
      <c r="H89" s="227">
        <v>164.73</v>
      </c>
    </row>
    <row r="90" spans="1:8" ht="15">
      <c r="A90" s="369" t="s">
        <v>181</v>
      </c>
      <c r="B90" s="228">
        <v>2514</v>
      </c>
      <c r="C90" s="370" t="s">
        <v>1890</v>
      </c>
      <c r="D90" s="371" t="s">
        <v>1891</v>
      </c>
      <c r="E90" s="372" t="s">
        <v>27</v>
      </c>
      <c r="F90" s="373">
        <v>18</v>
      </c>
      <c r="G90" s="227">
        <v>225.52</v>
      </c>
      <c r="H90" s="227">
        <v>211.42</v>
      </c>
    </row>
    <row r="91" spans="1:8" ht="15">
      <c r="A91" s="369" t="s">
        <v>181</v>
      </c>
      <c r="B91" s="228">
        <v>2515</v>
      </c>
      <c r="C91" s="370" t="s">
        <v>1892</v>
      </c>
      <c r="D91" s="371" t="s">
        <v>1893</v>
      </c>
      <c r="E91" s="372" t="s">
        <v>27</v>
      </c>
      <c r="F91" s="373">
        <v>18</v>
      </c>
      <c r="G91" s="227">
        <v>225.52</v>
      </c>
      <c r="H91" s="227">
        <v>211.42</v>
      </c>
    </row>
    <row r="92" spans="1:8" ht="15">
      <c r="A92" s="369" t="s">
        <v>181</v>
      </c>
      <c r="B92" s="228">
        <v>2516</v>
      </c>
      <c r="C92" s="370" t="s">
        <v>1894</v>
      </c>
      <c r="D92" s="371" t="s">
        <v>1895</v>
      </c>
      <c r="E92" s="372" t="s">
        <v>27</v>
      </c>
      <c r="F92" s="373">
        <v>34</v>
      </c>
      <c r="G92" s="227">
        <v>426.14</v>
      </c>
      <c r="H92" s="227">
        <v>399.49</v>
      </c>
    </row>
    <row r="93" spans="1:8" ht="15">
      <c r="A93" s="369" t="s">
        <v>181</v>
      </c>
      <c r="B93" s="228">
        <v>2517</v>
      </c>
      <c r="C93" s="370" t="s">
        <v>1896</v>
      </c>
      <c r="D93" s="371" t="s">
        <v>1897</v>
      </c>
      <c r="E93" s="372" t="s">
        <v>27</v>
      </c>
      <c r="F93" s="373">
        <v>22</v>
      </c>
      <c r="G93" s="227">
        <v>276.77999999999997</v>
      </c>
      <c r="H93" s="227">
        <v>259.47000000000003</v>
      </c>
    </row>
    <row r="94" spans="1:8" ht="15">
      <c r="A94" s="369" t="s">
        <v>181</v>
      </c>
      <c r="B94" s="228">
        <v>2518</v>
      </c>
      <c r="C94" s="370" t="s">
        <v>1898</v>
      </c>
      <c r="D94" s="371" t="s">
        <v>1899</v>
      </c>
      <c r="E94" s="372" t="s">
        <v>27</v>
      </c>
      <c r="F94" s="373">
        <v>22</v>
      </c>
      <c r="G94" s="227">
        <v>276.77999999999997</v>
      </c>
      <c r="H94" s="227">
        <v>259.47000000000003</v>
      </c>
    </row>
    <row r="95" spans="1:8" ht="15">
      <c r="A95" s="369" t="s">
        <v>181</v>
      </c>
      <c r="B95" s="228">
        <v>2519</v>
      </c>
      <c r="C95" s="370" t="s">
        <v>1900</v>
      </c>
      <c r="D95" s="371" t="s">
        <v>1901</v>
      </c>
      <c r="E95" s="372" t="s">
        <v>27</v>
      </c>
      <c r="F95" s="373">
        <v>20</v>
      </c>
      <c r="G95" s="227">
        <v>251.43</v>
      </c>
      <c r="H95" s="227">
        <v>235.71</v>
      </c>
    </row>
    <row r="96" spans="1:8" ht="15">
      <c r="A96" s="369" t="s">
        <v>181</v>
      </c>
      <c r="B96" s="228">
        <v>2520</v>
      </c>
      <c r="C96" s="370" t="s">
        <v>1902</v>
      </c>
      <c r="D96" s="371" t="s">
        <v>1903</v>
      </c>
      <c r="E96" s="372" t="s">
        <v>27</v>
      </c>
      <c r="F96" s="373">
        <v>20</v>
      </c>
      <c r="G96" s="227">
        <v>251.43</v>
      </c>
      <c r="H96" s="227">
        <v>235.71</v>
      </c>
    </row>
    <row r="97" spans="1:8" ht="15">
      <c r="A97" s="369" t="s">
        <v>181</v>
      </c>
      <c r="B97" s="228">
        <v>2521</v>
      </c>
      <c r="C97" s="370" t="s">
        <v>1904</v>
      </c>
      <c r="D97" s="371" t="s">
        <v>1905</v>
      </c>
      <c r="E97" s="372" t="s">
        <v>27</v>
      </c>
      <c r="F97" s="373">
        <v>20</v>
      </c>
      <c r="G97" s="227">
        <v>251.43</v>
      </c>
      <c r="H97" s="227">
        <v>235.71</v>
      </c>
    </row>
    <row r="98" spans="1:8" ht="15">
      <c r="A98" s="369" t="s">
        <v>181</v>
      </c>
      <c r="B98" s="228">
        <v>2561</v>
      </c>
      <c r="C98" s="370" t="s">
        <v>245</v>
      </c>
      <c r="D98" s="371" t="s">
        <v>246</v>
      </c>
      <c r="E98" s="372" t="s">
        <v>27</v>
      </c>
      <c r="F98" s="373">
        <v>8.3000000000000007</v>
      </c>
      <c r="G98" s="227">
        <v>104.56</v>
      </c>
      <c r="H98" s="227">
        <v>98.02</v>
      </c>
    </row>
    <row r="99" spans="1:8" ht="15">
      <c r="A99" s="369" t="s">
        <v>181</v>
      </c>
      <c r="B99" s="228">
        <v>2562</v>
      </c>
      <c r="C99" s="370" t="s">
        <v>1906</v>
      </c>
      <c r="D99" s="371" t="s">
        <v>1907</v>
      </c>
      <c r="E99" s="372" t="s">
        <v>27</v>
      </c>
      <c r="F99" s="373">
        <v>8.3000000000000007</v>
      </c>
      <c r="G99" s="227">
        <v>103.91</v>
      </c>
      <c r="H99" s="227">
        <v>97.41</v>
      </c>
    </row>
    <row r="100" spans="1:8" ht="15">
      <c r="A100" s="369" t="s">
        <v>181</v>
      </c>
      <c r="B100" s="228">
        <v>2563</v>
      </c>
      <c r="C100" s="370" t="s">
        <v>247</v>
      </c>
      <c r="D100" s="371" t="s">
        <v>248</v>
      </c>
      <c r="E100" s="372" t="s">
        <v>27</v>
      </c>
      <c r="F100" s="373">
        <v>8.3000000000000007</v>
      </c>
      <c r="G100" s="227">
        <v>103.91</v>
      </c>
      <c r="H100" s="227">
        <v>97.41</v>
      </c>
    </row>
    <row r="101" spans="1:8" ht="15">
      <c r="A101" s="369" t="s">
        <v>181</v>
      </c>
      <c r="B101" s="228">
        <v>2564</v>
      </c>
      <c r="C101" s="370" t="s">
        <v>249</v>
      </c>
      <c r="D101" s="371" t="s">
        <v>250</v>
      </c>
      <c r="E101" s="372" t="s">
        <v>27</v>
      </c>
      <c r="F101" s="373">
        <v>8.3000000000000007</v>
      </c>
      <c r="G101" s="227">
        <v>98.4</v>
      </c>
      <c r="H101" s="227">
        <v>92.25</v>
      </c>
    </row>
    <row r="102" spans="1:8" ht="15">
      <c r="A102" s="369" t="s">
        <v>181</v>
      </c>
      <c r="B102" s="228">
        <v>2565</v>
      </c>
      <c r="C102" s="370" t="s">
        <v>251</v>
      </c>
      <c r="D102" s="371" t="s">
        <v>252</v>
      </c>
      <c r="E102" s="372" t="s">
        <v>27</v>
      </c>
      <c r="F102" s="373">
        <v>8.3000000000000007</v>
      </c>
      <c r="G102" s="227">
        <v>98.4</v>
      </c>
      <c r="H102" s="227">
        <v>92.25</v>
      </c>
    </row>
    <row r="103" spans="1:8" ht="15">
      <c r="A103" s="369" t="s">
        <v>181</v>
      </c>
      <c r="B103" s="228">
        <v>2566</v>
      </c>
      <c r="C103" s="370" t="s">
        <v>253</v>
      </c>
      <c r="D103" s="371" t="s">
        <v>254</v>
      </c>
      <c r="E103" s="372" t="s">
        <v>27</v>
      </c>
      <c r="F103" s="373">
        <v>5.95</v>
      </c>
      <c r="G103" s="227">
        <v>70.14</v>
      </c>
      <c r="H103" s="227">
        <v>65.75</v>
      </c>
    </row>
    <row r="104" spans="1:8" ht="15.6">
      <c r="A104" s="363" t="s">
        <v>181</v>
      </c>
      <c r="B104" s="375">
        <v>2600</v>
      </c>
      <c r="C104" s="381" t="s">
        <v>1739</v>
      </c>
      <c r="D104" s="362" t="s">
        <v>1740</v>
      </c>
      <c r="E104" s="361" t="s">
        <v>27</v>
      </c>
      <c r="F104" s="383">
        <v>33</v>
      </c>
      <c r="G104" s="360">
        <v>335.87</v>
      </c>
      <c r="H104" s="385">
        <v>314.87</v>
      </c>
    </row>
    <row r="105" spans="1:8" ht="15">
      <c r="A105" s="369" t="s">
        <v>181</v>
      </c>
      <c r="B105" s="228">
        <v>2646</v>
      </c>
      <c r="C105" s="370" t="s">
        <v>1908</v>
      </c>
      <c r="D105" s="371" t="s">
        <v>255</v>
      </c>
      <c r="E105" s="372" t="s">
        <v>27</v>
      </c>
      <c r="F105" s="373">
        <v>14.8</v>
      </c>
      <c r="G105" s="227">
        <v>164.19</v>
      </c>
      <c r="H105" s="227">
        <v>130.87</v>
      </c>
    </row>
    <row r="106" spans="1:8" ht="15">
      <c r="A106" s="369" t="s">
        <v>181</v>
      </c>
      <c r="B106" s="228">
        <v>2669</v>
      </c>
      <c r="C106" s="370" t="s">
        <v>1909</v>
      </c>
      <c r="D106" s="371" t="s">
        <v>256</v>
      </c>
      <c r="E106" s="372" t="s">
        <v>27</v>
      </c>
      <c r="F106" s="373">
        <v>14</v>
      </c>
      <c r="G106" s="227">
        <v>135.83000000000001</v>
      </c>
      <c r="H106" s="227">
        <v>127.34</v>
      </c>
    </row>
    <row r="107" spans="1:8" ht="15">
      <c r="A107" s="369" t="s">
        <v>181</v>
      </c>
      <c r="B107" s="228">
        <v>2670</v>
      </c>
      <c r="C107" s="370" t="s">
        <v>1910</v>
      </c>
      <c r="D107" s="371" t="s">
        <v>257</v>
      </c>
      <c r="E107" s="372" t="s">
        <v>27</v>
      </c>
      <c r="F107" s="373">
        <v>14</v>
      </c>
      <c r="G107" s="227">
        <v>135.83000000000001</v>
      </c>
      <c r="H107" s="227">
        <v>127.34</v>
      </c>
    </row>
    <row r="108" spans="1:8" ht="15">
      <c r="A108" s="369" t="s">
        <v>181</v>
      </c>
      <c r="B108" s="125">
        <v>2789</v>
      </c>
      <c r="C108" s="370" t="s">
        <v>1741</v>
      </c>
      <c r="D108" s="371" t="s">
        <v>1830</v>
      </c>
      <c r="E108" s="372" t="s">
        <v>27</v>
      </c>
      <c r="F108" s="373">
        <v>23.95</v>
      </c>
      <c r="G108" s="227">
        <v>292.06</v>
      </c>
      <c r="H108" s="227">
        <v>273.8</v>
      </c>
    </row>
    <row r="109" spans="1:8" ht="15">
      <c r="A109" s="369" t="s">
        <v>181</v>
      </c>
      <c r="B109" s="125">
        <v>2790</v>
      </c>
      <c r="C109" s="370" t="s">
        <v>1698</v>
      </c>
      <c r="D109" s="371" t="s">
        <v>1829</v>
      </c>
      <c r="E109" s="372" t="s">
        <v>27</v>
      </c>
      <c r="F109" s="373">
        <v>23.95</v>
      </c>
      <c r="G109" s="227">
        <v>292.06</v>
      </c>
      <c r="H109" s="227">
        <v>273.8</v>
      </c>
    </row>
    <row r="110" spans="1:8" ht="15">
      <c r="A110" s="369" t="s">
        <v>181</v>
      </c>
      <c r="B110" s="228">
        <v>2864</v>
      </c>
      <c r="C110" s="370" t="s">
        <v>1721</v>
      </c>
      <c r="D110" s="371" t="s">
        <v>1876</v>
      </c>
      <c r="E110" s="372" t="s">
        <v>27</v>
      </c>
      <c r="F110" s="373">
        <v>22.95</v>
      </c>
      <c r="G110" s="227">
        <v>182.12</v>
      </c>
      <c r="H110" s="227">
        <v>170.73</v>
      </c>
    </row>
    <row r="111" spans="1:8" ht="15">
      <c r="A111" s="369" t="s">
        <v>181</v>
      </c>
      <c r="B111" s="228">
        <v>2890</v>
      </c>
      <c r="C111" s="370" t="s">
        <v>1911</v>
      </c>
      <c r="D111" s="371" t="s">
        <v>1912</v>
      </c>
      <c r="E111" s="372" t="s">
        <v>27</v>
      </c>
      <c r="F111" s="373">
        <v>22.5</v>
      </c>
      <c r="G111" s="227">
        <v>260.95</v>
      </c>
      <c r="H111" s="227">
        <v>244.63</v>
      </c>
    </row>
    <row r="112" spans="1:8" ht="15">
      <c r="A112" s="369" t="s">
        <v>181</v>
      </c>
      <c r="B112" s="228">
        <v>2997</v>
      </c>
      <c r="C112" s="370" t="s">
        <v>1913</v>
      </c>
      <c r="D112" s="371" t="s">
        <v>1914</v>
      </c>
      <c r="E112" s="372" t="s">
        <v>27</v>
      </c>
      <c r="F112" s="373">
        <v>6.5</v>
      </c>
      <c r="G112" s="227">
        <v>79.069999999999993</v>
      </c>
      <c r="H112" s="227">
        <v>74.13</v>
      </c>
    </row>
    <row r="113" spans="1:8" ht="15">
      <c r="A113" s="369" t="s">
        <v>181</v>
      </c>
      <c r="B113" s="228">
        <v>3114</v>
      </c>
      <c r="C113" s="370" t="s">
        <v>258</v>
      </c>
      <c r="D113" s="371" t="s">
        <v>259</v>
      </c>
      <c r="E113" s="372" t="s">
        <v>27</v>
      </c>
      <c r="F113" s="373">
        <v>9</v>
      </c>
      <c r="G113" s="227">
        <v>127.48</v>
      </c>
      <c r="H113" s="227">
        <v>119.51</v>
      </c>
    </row>
    <row r="114" spans="1:8" ht="15">
      <c r="A114" s="369" t="s">
        <v>181</v>
      </c>
      <c r="B114" s="228">
        <v>3118</v>
      </c>
      <c r="C114" s="370" t="s">
        <v>1915</v>
      </c>
      <c r="D114" s="371" t="s">
        <v>260</v>
      </c>
      <c r="E114" s="372" t="s">
        <v>27</v>
      </c>
      <c r="F114" s="373">
        <v>26.35</v>
      </c>
      <c r="G114" s="227">
        <v>321.26</v>
      </c>
      <c r="H114" s="227">
        <v>301.17</v>
      </c>
    </row>
    <row r="115" spans="1:8" ht="15">
      <c r="A115" s="369" t="s">
        <v>181</v>
      </c>
      <c r="B115" s="228">
        <v>3122</v>
      </c>
      <c r="C115" s="370" t="s">
        <v>261</v>
      </c>
      <c r="D115" s="371" t="s">
        <v>262</v>
      </c>
      <c r="E115" s="372" t="s">
        <v>27</v>
      </c>
      <c r="F115" s="373">
        <v>10</v>
      </c>
      <c r="G115" s="227">
        <v>135.30000000000001</v>
      </c>
      <c r="H115" s="227">
        <v>126.84</v>
      </c>
    </row>
    <row r="116" spans="1:8" ht="15">
      <c r="A116" s="369" t="s">
        <v>181</v>
      </c>
      <c r="B116" s="228">
        <v>3143</v>
      </c>
      <c r="C116" s="370" t="s">
        <v>1705</v>
      </c>
      <c r="D116" s="371" t="s">
        <v>1706</v>
      </c>
      <c r="E116" s="372" t="s">
        <v>27</v>
      </c>
      <c r="F116" s="373">
        <v>10.95</v>
      </c>
      <c r="G116" s="227">
        <v>140.37</v>
      </c>
      <c r="H116" s="227">
        <v>131.59</v>
      </c>
    </row>
    <row r="117" spans="1:8" ht="15">
      <c r="A117" s="369" t="s">
        <v>181</v>
      </c>
      <c r="B117" s="228">
        <v>3150</v>
      </c>
      <c r="C117" s="370" t="s">
        <v>263</v>
      </c>
      <c r="D117" s="371" t="s">
        <v>264</v>
      </c>
      <c r="E117" s="372" t="s">
        <v>27</v>
      </c>
      <c r="F117" s="373">
        <v>48.75</v>
      </c>
      <c r="G117" s="227">
        <v>438.14</v>
      </c>
      <c r="H117" s="227">
        <v>410.74</v>
      </c>
    </row>
    <row r="118" spans="1:8" ht="15">
      <c r="A118" s="369" t="s">
        <v>181</v>
      </c>
      <c r="B118" s="228">
        <v>3151</v>
      </c>
      <c r="C118" s="370" t="s">
        <v>265</v>
      </c>
      <c r="D118" s="371" t="s">
        <v>266</v>
      </c>
      <c r="E118" s="372" t="s">
        <v>27</v>
      </c>
      <c r="F118" s="373">
        <v>15.95</v>
      </c>
      <c r="G118" s="227">
        <v>241.62</v>
      </c>
      <c r="H118" s="227">
        <v>226.51</v>
      </c>
    </row>
    <row r="119" spans="1:8" ht="15">
      <c r="A119" s="369" t="s">
        <v>181</v>
      </c>
      <c r="B119" s="228">
        <v>3152</v>
      </c>
      <c r="C119" s="370" t="s">
        <v>267</v>
      </c>
      <c r="D119" s="371" t="s">
        <v>268</v>
      </c>
      <c r="E119" s="372" t="s">
        <v>27</v>
      </c>
      <c r="F119" s="373">
        <v>15.95</v>
      </c>
      <c r="G119" s="227">
        <v>241.62</v>
      </c>
      <c r="H119" s="227">
        <v>226.51</v>
      </c>
    </row>
    <row r="120" spans="1:8" ht="15">
      <c r="A120" s="369" t="s">
        <v>181</v>
      </c>
      <c r="B120" s="228">
        <v>3476</v>
      </c>
      <c r="C120" s="370" t="s">
        <v>269</v>
      </c>
      <c r="D120" s="371" t="s">
        <v>270</v>
      </c>
      <c r="E120" s="372" t="s">
        <v>27</v>
      </c>
      <c r="F120" s="373">
        <v>60.9</v>
      </c>
      <c r="G120" s="227">
        <v>793.25</v>
      </c>
      <c r="H120" s="227">
        <v>743.65</v>
      </c>
    </row>
    <row r="121" spans="1:8" ht="15">
      <c r="A121" s="369" t="s">
        <v>181</v>
      </c>
      <c r="B121" s="228">
        <v>4764</v>
      </c>
      <c r="C121" s="370" t="s">
        <v>271</v>
      </c>
      <c r="D121" s="371" t="s">
        <v>272</v>
      </c>
      <c r="E121" s="372" t="s">
        <v>27</v>
      </c>
      <c r="F121" s="373">
        <v>60.9</v>
      </c>
      <c r="G121" s="227">
        <v>793.25</v>
      </c>
      <c r="H121" s="227">
        <v>743.65</v>
      </c>
    </row>
    <row r="122" spans="1:8" ht="15">
      <c r="A122" s="369" t="s">
        <v>181</v>
      </c>
      <c r="B122" s="228">
        <v>4765</v>
      </c>
      <c r="C122" s="370" t="s">
        <v>273</v>
      </c>
      <c r="D122" s="371" t="s">
        <v>274</v>
      </c>
      <c r="E122" s="372" t="s">
        <v>27</v>
      </c>
      <c r="F122" s="373">
        <v>60.9</v>
      </c>
      <c r="G122" s="227">
        <v>793.25</v>
      </c>
      <c r="H122" s="227">
        <v>743.65</v>
      </c>
    </row>
    <row r="123" spans="1:8" ht="15">
      <c r="A123" s="369" t="s">
        <v>181</v>
      </c>
      <c r="B123" s="228">
        <v>4766</v>
      </c>
      <c r="C123" s="370" t="s">
        <v>275</v>
      </c>
      <c r="D123" s="371" t="s">
        <v>276</v>
      </c>
      <c r="E123" s="372" t="s">
        <v>27</v>
      </c>
      <c r="F123" s="373">
        <v>60.9</v>
      </c>
      <c r="G123" s="227">
        <v>793.25</v>
      </c>
      <c r="H123" s="227">
        <v>743.65</v>
      </c>
    </row>
    <row r="124" spans="1:8" ht="15">
      <c r="A124" s="369" t="s">
        <v>181</v>
      </c>
      <c r="B124" s="228">
        <v>4767</v>
      </c>
      <c r="C124" s="370" t="s">
        <v>277</v>
      </c>
      <c r="D124" s="371" t="s">
        <v>278</v>
      </c>
      <c r="E124" s="372" t="s">
        <v>27</v>
      </c>
      <c r="F124" s="373">
        <v>60.9</v>
      </c>
      <c r="G124" s="227">
        <v>793.25</v>
      </c>
      <c r="H124" s="227">
        <v>743.65</v>
      </c>
    </row>
    <row r="125" spans="1:8" ht="15">
      <c r="A125" s="369" t="s">
        <v>181</v>
      </c>
      <c r="B125" s="228">
        <v>7123</v>
      </c>
      <c r="C125" s="370" t="s">
        <v>1935</v>
      </c>
      <c r="D125" s="371" t="s">
        <v>1936</v>
      </c>
      <c r="E125" s="372" t="s">
        <v>12</v>
      </c>
      <c r="F125" s="373">
        <v>0.75</v>
      </c>
      <c r="G125" s="227">
        <v>45.1</v>
      </c>
      <c r="H125" s="227">
        <v>42.28</v>
      </c>
    </row>
    <row r="126" spans="1:8" ht="15">
      <c r="A126" s="369" t="s">
        <v>181</v>
      </c>
      <c r="B126" s="228">
        <v>7640</v>
      </c>
      <c r="C126" s="370" t="s">
        <v>279</v>
      </c>
      <c r="D126" s="371" t="s">
        <v>1937</v>
      </c>
      <c r="E126" s="372" t="s">
        <v>12</v>
      </c>
      <c r="F126" s="373">
        <v>2.25</v>
      </c>
      <c r="G126" s="227">
        <v>141.12</v>
      </c>
      <c r="H126" s="227">
        <v>132.30000000000001</v>
      </c>
    </row>
    <row r="127" spans="1:8" ht="15">
      <c r="A127" s="369" t="s">
        <v>181</v>
      </c>
      <c r="B127" s="228">
        <v>8001</v>
      </c>
      <c r="C127" s="370" t="s">
        <v>1938</v>
      </c>
      <c r="D127" s="371" t="s">
        <v>1939</v>
      </c>
      <c r="E127" s="372" t="s">
        <v>12</v>
      </c>
      <c r="F127" s="373">
        <v>4.8</v>
      </c>
      <c r="G127" s="227">
        <v>264.61</v>
      </c>
      <c r="H127" s="227">
        <v>248.06</v>
      </c>
    </row>
    <row r="128" spans="1:8" ht="15">
      <c r="A128" s="369" t="s">
        <v>181</v>
      </c>
      <c r="B128" s="228">
        <v>8085</v>
      </c>
      <c r="C128" s="370" t="s">
        <v>1940</v>
      </c>
      <c r="D128" s="371" t="s">
        <v>1941</v>
      </c>
      <c r="E128" s="372" t="s">
        <v>12</v>
      </c>
      <c r="F128" s="373">
        <v>3</v>
      </c>
      <c r="G128" s="227">
        <v>222.29</v>
      </c>
      <c r="H128" s="227">
        <v>208.39</v>
      </c>
    </row>
    <row r="129" spans="1:8" ht="15">
      <c r="A129" s="369" t="s">
        <v>181</v>
      </c>
      <c r="B129" s="228">
        <v>8098</v>
      </c>
      <c r="C129" s="370" t="s">
        <v>280</v>
      </c>
      <c r="D129" s="371" t="s">
        <v>281</v>
      </c>
      <c r="E129" s="372" t="s">
        <v>12</v>
      </c>
      <c r="F129" s="373">
        <v>0.25</v>
      </c>
      <c r="G129" s="227">
        <v>15.95</v>
      </c>
      <c r="H129" s="227">
        <v>14.95</v>
      </c>
    </row>
    <row r="130" spans="1:8" ht="15">
      <c r="A130" s="369" t="s">
        <v>181</v>
      </c>
      <c r="B130" s="228">
        <v>8124</v>
      </c>
      <c r="C130" s="370" t="s">
        <v>282</v>
      </c>
      <c r="D130" s="371" t="s">
        <v>283</v>
      </c>
      <c r="E130" s="372" t="s">
        <v>12</v>
      </c>
      <c r="F130" s="373">
        <v>0.75</v>
      </c>
      <c r="G130" s="227">
        <v>42.7</v>
      </c>
      <c r="H130" s="227">
        <v>40.03</v>
      </c>
    </row>
    <row r="131" spans="1:8" ht="15">
      <c r="A131" s="369" t="s">
        <v>181</v>
      </c>
      <c r="B131" s="228">
        <v>8125</v>
      </c>
      <c r="C131" s="370" t="s">
        <v>1942</v>
      </c>
      <c r="D131" s="371" t="s">
        <v>284</v>
      </c>
      <c r="E131" s="372" t="s">
        <v>12</v>
      </c>
      <c r="F131" s="373">
        <v>0.45</v>
      </c>
      <c r="G131" s="227">
        <v>21.73</v>
      </c>
      <c r="H131" s="227">
        <v>20.37</v>
      </c>
    </row>
    <row r="132" spans="1:8" ht="15">
      <c r="A132" s="369" t="s">
        <v>181</v>
      </c>
      <c r="B132" s="228">
        <v>8128</v>
      </c>
      <c r="C132" s="370" t="s">
        <v>1943</v>
      </c>
      <c r="D132" s="371" t="s">
        <v>285</v>
      </c>
      <c r="E132" s="372" t="s">
        <v>12</v>
      </c>
      <c r="F132" s="373">
        <v>0.6</v>
      </c>
      <c r="G132" s="227">
        <v>38.659999999999997</v>
      </c>
      <c r="H132" s="227">
        <v>36.24</v>
      </c>
    </row>
    <row r="133" spans="1:8" ht="15">
      <c r="A133" s="369" t="s">
        <v>181</v>
      </c>
      <c r="B133" s="228">
        <v>8129</v>
      </c>
      <c r="C133" s="370" t="s">
        <v>286</v>
      </c>
      <c r="D133" s="371" t="s">
        <v>287</v>
      </c>
      <c r="E133" s="372" t="s">
        <v>12</v>
      </c>
      <c r="F133" s="373">
        <v>0.7</v>
      </c>
      <c r="G133" s="227">
        <v>51.54</v>
      </c>
      <c r="H133" s="227">
        <v>48.32</v>
      </c>
    </row>
    <row r="134" spans="1:8" ht="15">
      <c r="A134" s="369" t="s">
        <v>181</v>
      </c>
      <c r="B134" s="228">
        <v>8153</v>
      </c>
      <c r="C134" s="370" t="s">
        <v>1944</v>
      </c>
      <c r="D134" s="371" t="s">
        <v>1945</v>
      </c>
      <c r="E134" s="372" t="s">
        <v>12</v>
      </c>
      <c r="F134" s="373">
        <v>0.6</v>
      </c>
      <c r="G134" s="227">
        <v>44.78</v>
      </c>
      <c r="H134" s="227">
        <v>41.98</v>
      </c>
    </row>
    <row r="135" spans="1:8" ht="15">
      <c r="A135" s="369" t="s">
        <v>181</v>
      </c>
      <c r="B135" s="228">
        <v>8247</v>
      </c>
      <c r="C135" s="370" t="s">
        <v>1946</v>
      </c>
      <c r="D135" s="371" t="s">
        <v>1947</v>
      </c>
      <c r="E135" s="372" t="s">
        <v>12</v>
      </c>
      <c r="F135" s="373">
        <v>1.35</v>
      </c>
      <c r="G135" s="227">
        <v>84.57</v>
      </c>
      <c r="H135" s="227">
        <v>79.28</v>
      </c>
    </row>
    <row r="136" spans="1:8" ht="15">
      <c r="A136" s="369" t="s">
        <v>181</v>
      </c>
      <c r="B136" s="228">
        <v>8262</v>
      </c>
      <c r="C136" s="370" t="s">
        <v>288</v>
      </c>
      <c r="D136" s="371" t="s">
        <v>289</v>
      </c>
      <c r="E136" s="372" t="s">
        <v>12</v>
      </c>
      <c r="F136" s="373">
        <v>1.85</v>
      </c>
      <c r="G136" s="227">
        <v>123.74</v>
      </c>
      <c r="H136" s="227">
        <v>116</v>
      </c>
    </row>
    <row r="137" spans="1:8" ht="15">
      <c r="A137" s="369" t="s">
        <v>181</v>
      </c>
      <c r="B137" s="228">
        <v>8300</v>
      </c>
      <c r="C137" s="370" t="s">
        <v>1948</v>
      </c>
      <c r="D137" s="371" t="s">
        <v>1949</v>
      </c>
      <c r="E137" s="372" t="s">
        <v>12</v>
      </c>
      <c r="F137" s="373">
        <v>0.75</v>
      </c>
      <c r="G137" s="227">
        <v>42.96</v>
      </c>
      <c r="H137" s="227">
        <v>40.270000000000003</v>
      </c>
    </row>
    <row r="138" spans="1:8" ht="15">
      <c r="A138" s="369" t="s">
        <v>181</v>
      </c>
      <c r="B138" s="228">
        <v>8346</v>
      </c>
      <c r="C138" s="370" t="s">
        <v>1950</v>
      </c>
      <c r="D138" s="371" t="s">
        <v>1951</v>
      </c>
      <c r="E138" s="372" t="s">
        <v>12</v>
      </c>
      <c r="F138" s="373">
        <v>1.4</v>
      </c>
      <c r="G138" s="227">
        <v>123.74</v>
      </c>
      <c r="H138" s="227">
        <v>116</v>
      </c>
    </row>
    <row r="139" spans="1:8" ht="15">
      <c r="A139" s="369" t="s">
        <v>181</v>
      </c>
      <c r="B139" s="228">
        <v>8347</v>
      </c>
      <c r="C139" s="370" t="s">
        <v>1952</v>
      </c>
      <c r="D139" s="371" t="s">
        <v>1953</v>
      </c>
      <c r="E139" s="372" t="s">
        <v>12</v>
      </c>
      <c r="F139" s="373">
        <v>1.4</v>
      </c>
      <c r="G139" s="227">
        <v>123.74</v>
      </c>
      <c r="H139" s="227">
        <v>116</v>
      </c>
    </row>
    <row r="140" spans="1:8" ht="15">
      <c r="A140" s="369" t="s">
        <v>181</v>
      </c>
      <c r="B140" s="228">
        <v>8389</v>
      </c>
      <c r="C140" s="370" t="s">
        <v>290</v>
      </c>
      <c r="D140" s="371" t="s">
        <v>291</v>
      </c>
      <c r="E140" s="372" t="s">
        <v>12</v>
      </c>
      <c r="F140" s="373">
        <v>0.75</v>
      </c>
      <c r="G140" s="227">
        <v>50.47</v>
      </c>
      <c r="H140" s="227">
        <v>47.31</v>
      </c>
    </row>
    <row r="141" spans="1:8" ht="15">
      <c r="A141" s="369" t="s">
        <v>181</v>
      </c>
      <c r="B141" s="228">
        <v>8461</v>
      </c>
      <c r="C141" s="370" t="s">
        <v>1954</v>
      </c>
      <c r="D141" s="371" t="s">
        <v>292</v>
      </c>
      <c r="E141" s="372" t="s">
        <v>12</v>
      </c>
      <c r="F141" s="373">
        <v>1.3</v>
      </c>
      <c r="G141" s="227">
        <v>84.31</v>
      </c>
      <c r="H141" s="227">
        <v>79.040000000000006</v>
      </c>
    </row>
    <row r="142" spans="1:8" ht="15">
      <c r="A142" s="369" t="s">
        <v>181</v>
      </c>
      <c r="B142" s="228">
        <v>8463</v>
      </c>
      <c r="C142" s="370" t="s">
        <v>293</v>
      </c>
      <c r="D142" s="371" t="s">
        <v>294</v>
      </c>
      <c r="E142" s="372" t="s">
        <v>12</v>
      </c>
      <c r="F142" s="373">
        <v>0.64</v>
      </c>
      <c r="G142" s="227">
        <v>45.92</v>
      </c>
      <c r="H142" s="227">
        <v>43.05</v>
      </c>
    </row>
    <row r="143" spans="1:8" ht="15">
      <c r="A143" s="369" t="s">
        <v>181</v>
      </c>
      <c r="B143" s="228">
        <v>8477</v>
      </c>
      <c r="C143" s="370" t="s">
        <v>1955</v>
      </c>
      <c r="D143" s="371" t="s">
        <v>295</v>
      </c>
      <c r="E143" s="372" t="s">
        <v>12</v>
      </c>
      <c r="F143" s="373">
        <v>0.33</v>
      </c>
      <c r="G143" s="227">
        <v>24.17</v>
      </c>
      <c r="H143" s="227">
        <v>22.66</v>
      </c>
    </row>
    <row r="144" spans="1:8" ht="15">
      <c r="A144" s="369" t="s">
        <v>181</v>
      </c>
      <c r="B144" s="228">
        <v>8478</v>
      </c>
      <c r="C144" s="370" t="s">
        <v>1956</v>
      </c>
      <c r="D144" s="371" t="s">
        <v>296</v>
      </c>
      <c r="E144" s="372" t="s">
        <v>12</v>
      </c>
      <c r="F144" s="373">
        <v>1.65</v>
      </c>
      <c r="G144" s="227">
        <v>120.81</v>
      </c>
      <c r="H144" s="227">
        <v>113.26</v>
      </c>
    </row>
    <row r="145" spans="1:8" ht="15">
      <c r="A145" s="369" t="s">
        <v>181</v>
      </c>
      <c r="B145" s="228">
        <v>8498</v>
      </c>
      <c r="C145" s="370" t="s">
        <v>1957</v>
      </c>
      <c r="D145" s="371" t="s">
        <v>297</v>
      </c>
      <c r="E145" s="372" t="s">
        <v>12</v>
      </c>
      <c r="F145" s="373">
        <v>1.3</v>
      </c>
      <c r="G145" s="227">
        <v>84.31</v>
      </c>
      <c r="H145" s="227">
        <v>79.040000000000006</v>
      </c>
    </row>
    <row r="146" spans="1:8" ht="15">
      <c r="A146" s="369" t="s">
        <v>181</v>
      </c>
      <c r="B146" s="228">
        <v>8501</v>
      </c>
      <c r="C146" s="370" t="s">
        <v>298</v>
      </c>
      <c r="D146" s="371" t="s">
        <v>299</v>
      </c>
      <c r="E146" s="372" t="s">
        <v>12</v>
      </c>
      <c r="F146" s="373">
        <v>0.75</v>
      </c>
      <c r="G146" s="227">
        <v>45.1</v>
      </c>
      <c r="H146" s="227">
        <v>42.28</v>
      </c>
    </row>
    <row r="147" spans="1:8" ht="15">
      <c r="A147" s="369" t="s">
        <v>181</v>
      </c>
      <c r="B147" s="228">
        <v>8569</v>
      </c>
      <c r="C147" s="370" t="s">
        <v>1958</v>
      </c>
      <c r="D147" s="371" t="s">
        <v>1959</v>
      </c>
      <c r="E147" s="372" t="s">
        <v>12</v>
      </c>
      <c r="F147" s="373">
        <v>1.55</v>
      </c>
      <c r="G147" s="227">
        <v>106.94</v>
      </c>
      <c r="H147" s="227">
        <v>100.25</v>
      </c>
    </row>
    <row r="148" spans="1:8" ht="15">
      <c r="A148" s="369" t="s">
        <v>181</v>
      </c>
      <c r="B148" s="228">
        <v>8573</v>
      </c>
      <c r="C148" s="370" t="s">
        <v>1960</v>
      </c>
      <c r="D148" s="371" t="s">
        <v>1961</v>
      </c>
      <c r="E148" s="372" t="s">
        <v>12</v>
      </c>
      <c r="F148" s="373">
        <v>0.47</v>
      </c>
      <c r="G148" s="227">
        <v>32.630000000000003</v>
      </c>
      <c r="H148" s="227">
        <v>30.59</v>
      </c>
    </row>
    <row r="149" spans="1:8" ht="15">
      <c r="A149" s="369" t="s">
        <v>181</v>
      </c>
      <c r="B149" s="228">
        <v>8597</v>
      </c>
      <c r="C149" s="370" t="s">
        <v>1962</v>
      </c>
      <c r="D149" s="371" t="s">
        <v>1963</v>
      </c>
      <c r="E149" s="372" t="s">
        <v>12</v>
      </c>
      <c r="F149" s="373">
        <v>0.52</v>
      </c>
      <c r="G149" s="227">
        <v>36.26</v>
      </c>
      <c r="H149" s="227">
        <v>33.99</v>
      </c>
    </row>
    <row r="150" spans="1:8" ht="15">
      <c r="A150" s="369" t="s">
        <v>181</v>
      </c>
      <c r="B150" s="228">
        <v>8621</v>
      </c>
      <c r="C150" s="370" t="s">
        <v>1964</v>
      </c>
      <c r="D150" s="371" t="s">
        <v>300</v>
      </c>
      <c r="E150" s="372" t="s">
        <v>12</v>
      </c>
      <c r="F150" s="373">
        <v>1.05</v>
      </c>
      <c r="G150" s="227">
        <v>53.71</v>
      </c>
      <c r="H150" s="227">
        <v>50.35</v>
      </c>
    </row>
    <row r="151" spans="1:8" ht="15">
      <c r="A151" s="369" t="s">
        <v>181</v>
      </c>
      <c r="B151" s="228">
        <v>8625</v>
      </c>
      <c r="C151" s="370" t="s">
        <v>1965</v>
      </c>
      <c r="D151" s="371" t="s">
        <v>1966</v>
      </c>
      <c r="E151" s="372" t="s">
        <v>12</v>
      </c>
      <c r="F151" s="373">
        <v>1.05</v>
      </c>
      <c r="G151" s="227">
        <v>69.040000000000006</v>
      </c>
      <c r="H151" s="227">
        <v>64.72</v>
      </c>
    </row>
    <row r="152" spans="1:8" ht="15">
      <c r="A152" s="369" t="s">
        <v>181</v>
      </c>
      <c r="B152" s="228">
        <v>8639</v>
      </c>
      <c r="C152" s="370" t="s">
        <v>1968</v>
      </c>
      <c r="D152" s="371" t="s">
        <v>1969</v>
      </c>
      <c r="E152" s="372" t="s">
        <v>12</v>
      </c>
      <c r="F152" s="373">
        <v>0.9</v>
      </c>
      <c r="G152" s="227">
        <v>55.58</v>
      </c>
      <c r="H152" s="227">
        <v>52.1</v>
      </c>
    </row>
    <row r="153" spans="1:8" ht="15">
      <c r="A153" s="369" t="s">
        <v>181</v>
      </c>
      <c r="B153" s="228">
        <v>8682</v>
      </c>
      <c r="C153" s="370" t="s">
        <v>1970</v>
      </c>
      <c r="D153" s="371" t="s">
        <v>1971</v>
      </c>
      <c r="E153" s="372" t="s">
        <v>12</v>
      </c>
      <c r="F153" s="373">
        <v>0.45</v>
      </c>
      <c r="G153" s="227">
        <v>32.46</v>
      </c>
      <c r="H153" s="227">
        <v>30.43</v>
      </c>
    </row>
    <row r="154" spans="1:8" ht="15">
      <c r="A154" s="369" t="s">
        <v>181</v>
      </c>
      <c r="B154" s="228">
        <v>8683</v>
      </c>
      <c r="C154" s="370" t="s">
        <v>301</v>
      </c>
      <c r="D154" s="371" t="s">
        <v>302</v>
      </c>
      <c r="E154" s="372" t="s">
        <v>12</v>
      </c>
      <c r="F154" s="373">
        <v>0.75</v>
      </c>
      <c r="G154" s="227">
        <v>54.1</v>
      </c>
      <c r="H154" s="227">
        <v>50.72</v>
      </c>
    </row>
    <row r="155" spans="1:8" ht="15">
      <c r="A155" s="369" t="s">
        <v>181</v>
      </c>
      <c r="B155" s="228">
        <v>8684</v>
      </c>
      <c r="C155" s="370" t="s">
        <v>303</v>
      </c>
      <c r="D155" s="371" t="s">
        <v>304</v>
      </c>
      <c r="E155" s="372" t="s">
        <v>12</v>
      </c>
      <c r="F155" s="373">
        <v>0.75</v>
      </c>
      <c r="G155" s="227">
        <v>54.1</v>
      </c>
      <c r="H155" s="227">
        <v>50.72</v>
      </c>
    </row>
    <row r="156" spans="1:8" ht="15">
      <c r="A156" s="369" t="s">
        <v>181</v>
      </c>
      <c r="B156" s="228">
        <v>8685</v>
      </c>
      <c r="C156" s="370" t="s">
        <v>305</v>
      </c>
      <c r="D156" s="371" t="s">
        <v>306</v>
      </c>
      <c r="E156" s="372" t="s">
        <v>12</v>
      </c>
      <c r="F156" s="373">
        <v>0.75</v>
      </c>
      <c r="G156" s="227">
        <v>54.1</v>
      </c>
      <c r="H156" s="227">
        <v>50.72</v>
      </c>
    </row>
    <row r="157" spans="1:8" ht="15">
      <c r="A157" s="369" t="s">
        <v>181</v>
      </c>
      <c r="B157" s="228">
        <v>8686</v>
      </c>
      <c r="C157" s="370" t="s">
        <v>307</v>
      </c>
      <c r="D157" s="371" t="s">
        <v>308</v>
      </c>
      <c r="E157" s="372" t="s">
        <v>12</v>
      </c>
      <c r="F157" s="373">
        <v>0.75</v>
      </c>
      <c r="G157" s="227">
        <v>54.1</v>
      </c>
      <c r="H157" s="227">
        <v>50.72</v>
      </c>
    </row>
    <row r="158" spans="1:8" ht="15">
      <c r="A158" s="369" t="s">
        <v>181</v>
      </c>
      <c r="B158" s="228">
        <v>8687</v>
      </c>
      <c r="C158" s="370" t="s">
        <v>309</v>
      </c>
      <c r="D158" s="371" t="s">
        <v>310</v>
      </c>
      <c r="E158" s="372" t="s">
        <v>12</v>
      </c>
      <c r="F158" s="373">
        <v>0.75</v>
      </c>
      <c r="G158" s="227">
        <v>54.1</v>
      </c>
      <c r="H158" s="227">
        <v>50.72</v>
      </c>
    </row>
    <row r="159" spans="1:8" ht="15">
      <c r="A159" s="369" t="s">
        <v>181</v>
      </c>
      <c r="B159" s="228">
        <v>8688</v>
      </c>
      <c r="C159" s="370" t="s">
        <v>311</v>
      </c>
      <c r="D159" s="371" t="s">
        <v>312</v>
      </c>
      <c r="E159" s="372" t="s">
        <v>12</v>
      </c>
      <c r="F159" s="373">
        <v>0.75</v>
      </c>
      <c r="G159" s="227">
        <v>54.1</v>
      </c>
      <c r="H159" s="227">
        <v>50.72</v>
      </c>
    </row>
    <row r="160" spans="1:8" ht="15">
      <c r="A160" s="369" t="s">
        <v>181</v>
      </c>
      <c r="B160" s="228">
        <v>8697</v>
      </c>
      <c r="C160" s="370" t="s">
        <v>313</v>
      </c>
      <c r="D160" s="371" t="s">
        <v>314</v>
      </c>
      <c r="E160" s="372" t="s">
        <v>12</v>
      </c>
      <c r="F160" s="373">
        <v>1.65</v>
      </c>
      <c r="G160" s="227">
        <v>66.209999999999994</v>
      </c>
      <c r="H160" s="227">
        <v>62.07</v>
      </c>
    </row>
    <row r="161" spans="1:8" ht="15">
      <c r="A161" s="369" t="s">
        <v>181</v>
      </c>
      <c r="B161" s="228">
        <v>8705</v>
      </c>
      <c r="C161" s="370" t="s">
        <v>315</v>
      </c>
      <c r="D161" s="371" t="s">
        <v>316</v>
      </c>
      <c r="E161" s="372" t="s">
        <v>12</v>
      </c>
      <c r="F161" s="373">
        <v>1.65</v>
      </c>
      <c r="G161" s="227">
        <v>69.8</v>
      </c>
      <c r="H161" s="227">
        <v>65.44</v>
      </c>
    </row>
    <row r="162" spans="1:8" ht="15">
      <c r="A162" s="369" t="s">
        <v>181</v>
      </c>
      <c r="B162" s="228">
        <v>8710</v>
      </c>
      <c r="C162" s="370" t="s">
        <v>317</v>
      </c>
      <c r="D162" s="371" t="s">
        <v>1972</v>
      </c>
      <c r="E162" s="372" t="s">
        <v>12</v>
      </c>
      <c r="F162" s="373">
        <v>0.95</v>
      </c>
      <c r="G162" s="227">
        <v>54.96</v>
      </c>
      <c r="H162" s="227">
        <v>51.52</v>
      </c>
    </row>
    <row r="163" spans="1:8" ht="15">
      <c r="A163" s="369" t="s">
        <v>181</v>
      </c>
      <c r="B163" s="228">
        <v>8711</v>
      </c>
      <c r="C163" s="370" t="s">
        <v>318</v>
      </c>
      <c r="D163" s="371" t="s">
        <v>1973</v>
      </c>
      <c r="E163" s="372" t="s">
        <v>12</v>
      </c>
      <c r="F163" s="373">
        <v>0.75</v>
      </c>
      <c r="G163" s="227">
        <v>49.47</v>
      </c>
      <c r="H163" s="227">
        <v>46.38</v>
      </c>
    </row>
    <row r="164" spans="1:8" ht="15">
      <c r="A164" s="369" t="s">
        <v>181</v>
      </c>
      <c r="B164" s="125">
        <v>8711</v>
      </c>
      <c r="C164" s="380">
        <v>8711</v>
      </c>
      <c r="D164" s="371" t="s">
        <v>1748</v>
      </c>
      <c r="E164" s="372" t="s">
        <v>12</v>
      </c>
      <c r="F164" s="373">
        <v>0.75</v>
      </c>
      <c r="G164" s="227">
        <v>49.47</v>
      </c>
      <c r="H164" s="227">
        <v>46.38</v>
      </c>
    </row>
    <row r="165" spans="1:8" ht="15">
      <c r="A165" s="369" t="s">
        <v>181</v>
      </c>
      <c r="B165" s="228">
        <v>8738</v>
      </c>
      <c r="C165" s="370" t="s">
        <v>1974</v>
      </c>
      <c r="D165" s="371" t="s">
        <v>1975</v>
      </c>
      <c r="E165" s="372" t="s">
        <v>12</v>
      </c>
      <c r="F165" s="373">
        <v>0.5</v>
      </c>
      <c r="G165" s="227">
        <v>25.58</v>
      </c>
      <c r="H165" s="227">
        <v>23.98</v>
      </c>
    </row>
    <row r="166" spans="1:8" ht="15">
      <c r="A166" s="369" t="s">
        <v>181</v>
      </c>
      <c r="B166" s="228">
        <v>8770</v>
      </c>
      <c r="C166" s="370" t="s">
        <v>1976</v>
      </c>
      <c r="D166" s="371" t="s">
        <v>1977</v>
      </c>
      <c r="E166" s="372" t="s">
        <v>12</v>
      </c>
      <c r="F166" s="373">
        <v>16.149999999999999</v>
      </c>
      <c r="G166" s="227">
        <v>1015.03</v>
      </c>
      <c r="H166" s="227">
        <v>951.56</v>
      </c>
    </row>
    <row r="167" spans="1:8" ht="15">
      <c r="A167" s="369" t="s">
        <v>181</v>
      </c>
      <c r="B167" s="228">
        <v>8771</v>
      </c>
      <c r="C167" s="370" t="s">
        <v>1978</v>
      </c>
      <c r="D167" s="371" t="s">
        <v>1979</v>
      </c>
      <c r="E167" s="372" t="s">
        <v>12</v>
      </c>
      <c r="F167" s="373">
        <v>0.46</v>
      </c>
      <c r="G167" s="227">
        <v>30.82</v>
      </c>
      <c r="H167" s="227">
        <v>28.89</v>
      </c>
    </row>
    <row r="168" spans="1:8" ht="15">
      <c r="A168" s="369" t="s">
        <v>181</v>
      </c>
      <c r="B168" s="228">
        <v>8772</v>
      </c>
      <c r="C168" s="370" t="s">
        <v>1980</v>
      </c>
      <c r="D168" s="371" t="s">
        <v>1981</v>
      </c>
      <c r="E168" s="372" t="s">
        <v>12</v>
      </c>
      <c r="F168" s="373">
        <v>9.23</v>
      </c>
      <c r="G168" s="227">
        <v>621.82000000000005</v>
      </c>
      <c r="H168" s="227">
        <v>582.94000000000005</v>
      </c>
    </row>
    <row r="169" spans="1:8" ht="15">
      <c r="A169" s="369" t="s">
        <v>181</v>
      </c>
      <c r="B169" s="228">
        <v>8773</v>
      </c>
      <c r="C169" s="370" t="s">
        <v>1982</v>
      </c>
      <c r="D169" s="371" t="s">
        <v>1983</v>
      </c>
      <c r="E169" s="372" t="s">
        <v>12</v>
      </c>
      <c r="F169" s="373">
        <v>1.04</v>
      </c>
      <c r="G169" s="227">
        <v>51.35</v>
      </c>
      <c r="H169" s="227">
        <v>48.14</v>
      </c>
    </row>
    <row r="170" spans="1:8" ht="15">
      <c r="A170" s="369" t="s">
        <v>181</v>
      </c>
      <c r="B170" s="228">
        <v>8774</v>
      </c>
      <c r="C170" s="370" t="s">
        <v>1984</v>
      </c>
      <c r="D170" s="371" t="s">
        <v>1985</v>
      </c>
      <c r="E170" s="372" t="s">
        <v>12</v>
      </c>
      <c r="F170" s="373">
        <v>1.87</v>
      </c>
      <c r="G170" s="227">
        <v>125.91</v>
      </c>
      <c r="H170" s="227">
        <v>118.04</v>
      </c>
    </row>
    <row r="171" spans="1:8" ht="15">
      <c r="A171" s="369" t="s">
        <v>181</v>
      </c>
      <c r="B171" s="228">
        <v>8775</v>
      </c>
      <c r="C171" s="370" t="s">
        <v>1986</v>
      </c>
      <c r="D171" s="371" t="s">
        <v>1987</v>
      </c>
      <c r="E171" s="372" t="s">
        <v>12</v>
      </c>
      <c r="F171" s="373">
        <v>1.65</v>
      </c>
      <c r="G171" s="227">
        <v>110.93</v>
      </c>
      <c r="H171" s="227">
        <v>103.99</v>
      </c>
    </row>
    <row r="172" spans="1:8" ht="15">
      <c r="A172" s="369" t="s">
        <v>181</v>
      </c>
      <c r="B172" s="228">
        <v>8776</v>
      </c>
      <c r="C172" s="370" t="s">
        <v>1988</v>
      </c>
      <c r="D172" s="371" t="s">
        <v>1989</v>
      </c>
      <c r="E172" s="372" t="s">
        <v>12</v>
      </c>
      <c r="F172" s="373">
        <v>0.76</v>
      </c>
      <c r="G172" s="227">
        <v>51.35</v>
      </c>
      <c r="H172" s="227">
        <v>48.14</v>
      </c>
    </row>
    <row r="173" spans="1:8" ht="15">
      <c r="A173" s="369" t="s">
        <v>181</v>
      </c>
      <c r="B173" s="228">
        <v>8778</v>
      </c>
      <c r="C173" s="370" t="s">
        <v>319</v>
      </c>
      <c r="D173" s="371" t="s">
        <v>1990</v>
      </c>
      <c r="E173" s="372" t="s">
        <v>12</v>
      </c>
      <c r="F173" s="373">
        <v>1.05</v>
      </c>
      <c r="G173" s="227">
        <v>72.489999999999995</v>
      </c>
      <c r="H173" s="227">
        <v>67.959999999999994</v>
      </c>
    </row>
    <row r="174" spans="1:8" ht="15">
      <c r="A174" s="369" t="s">
        <v>181</v>
      </c>
      <c r="B174" s="228">
        <v>8780</v>
      </c>
      <c r="C174" s="370" t="s">
        <v>1991</v>
      </c>
      <c r="D174" s="371" t="s">
        <v>1992</v>
      </c>
      <c r="E174" s="372" t="s">
        <v>12</v>
      </c>
      <c r="F174" s="373">
        <v>1.05</v>
      </c>
      <c r="G174" s="227">
        <v>56.4</v>
      </c>
      <c r="H174" s="227">
        <v>52.87</v>
      </c>
    </row>
    <row r="175" spans="1:8" ht="15">
      <c r="A175" s="369" t="s">
        <v>181</v>
      </c>
      <c r="B175" s="228">
        <v>8782</v>
      </c>
      <c r="C175" s="370" t="s">
        <v>320</v>
      </c>
      <c r="D175" s="371" t="s">
        <v>1993</v>
      </c>
      <c r="E175" s="372" t="s">
        <v>12</v>
      </c>
      <c r="F175" s="373">
        <v>0.47</v>
      </c>
      <c r="G175" s="227">
        <v>24.17</v>
      </c>
      <c r="H175" s="227">
        <v>22.66</v>
      </c>
    </row>
    <row r="176" spans="1:8" ht="15">
      <c r="A176" s="369" t="s">
        <v>181</v>
      </c>
      <c r="B176" s="228">
        <v>8788</v>
      </c>
      <c r="C176" s="370" t="s">
        <v>1994</v>
      </c>
      <c r="D176" s="371" t="s">
        <v>1995</v>
      </c>
      <c r="E176" s="372" t="s">
        <v>12</v>
      </c>
      <c r="F176" s="373">
        <v>0.95</v>
      </c>
      <c r="G176" s="227">
        <v>54.96</v>
      </c>
      <c r="H176" s="227">
        <v>51.52</v>
      </c>
    </row>
    <row r="177" spans="1:8" ht="15">
      <c r="A177" s="369" t="s">
        <v>181</v>
      </c>
      <c r="B177" s="228">
        <v>8789</v>
      </c>
      <c r="C177" s="370" t="s">
        <v>1996</v>
      </c>
      <c r="D177" s="371" t="s">
        <v>1997</v>
      </c>
      <c r="E177" s="372" t="s">
        <v>12</v>
      </c>
      <c r="F177" s="373">
        <v>0.47</v>
      </c>
      <c r="G177" s="227">
        <v>22.98</v>
      </c>
      <c r="H177" s="227">
        <v>21.54</v>
      </c>
    </row>
    <row r="178" spans="1:8" ht="15">
      <c r="A178" s="369" t="s">
        <v>181</v>
      </c>
      <c r="B178" s="228">
        <v>8793</v>
      </c>
      <c r="C178" s="370" t="s">
        <v>1998</v>
      </c>
      <c r="D178" s="371" t="s">
        <v>1999</v>
      </c>
      <c r="E178" s="372" t="s">
        <v>12</v>
      </c>
      <c r="F178" s="373">
        <v>0.45</v>
      </c>
      <c r="G178" s="227">
        <v>22.98</v>
      </c>
      <c r="H178" s="227">
        <v>21.54</v>
      </c>
    </row>
    <row r="179" spans="1:8" ht="15">
      <c r="A179" s="369" t="s">
        <v>181</v>
      </c>
      <c r="B179" s="228">
        <v>9076</v>
      </c>
      <c r="C179" s="370" t="s">
        <v>1925</v>
      </c>
      <c r="D179" s="371" t="s">
        <v>1692</v>
      </c>
      <c r="E179" s="372" t="s">
        <v>11</v>
      </c>
      <c r="F179" s="373">
        <v>0</v>
      </c>
      <c r="G179" s="227">
        <v>9</v>
      </c>
      <c r="H179" s="227">
        <v>9</v>
      </c>
    </row>
    <row r="180" spans="1:8" ht="15">
      <c r="A180" s="369" t="s">
        <v>181</v>
      </c>
      <c r="B180" s="228" t="s">
        <v>1699</v>
      </c>
      <c r="C180" s="370" t="s">
        <v>1699</v>
      </c>
      <c r="D180" s="371" t="s">
        <v>2000</v>
      </c>
      <c r="E180" s="372" t="s">
        <v>12</v>
      </c>
      <c r="F180" s="373">
        <v>0.35</v>
      </c>
      <c r="G180" s="227">
        <v>20.18</v>
      </c>
      <c r="H180" s="227">
        <v>18.829999999999998</v>
      </c>
    </row>
    <row r="181" spans="1:8" ht="15">
      <c r="A181" s="369" t="s">
        <v>181</v>
      </c>
      <c r="B181" s="228" t="s">
        <v>1723</v>
      </c>
      <c r="C181" s="370"/>
      <c r="D181" s="371" t="s">
        <v>1728</v>
      </c>
      <c r="E181" s="372" t="s">
        <v>12</v>
      </c>
      <c r="F181" s="373">
        <v>0.9</v>
      </c>
      <c r="G181" s="227">
        <v>71.91</v>
      </c>
      <c r="H181" s="227">
        <v>67.400000000000006</v>
      </c>
    </row>
    <row r="182" spans="1:8" ht="15">
      <c r="A182" s="369" t="s">
        <v>181</v>
      </c>
      <c r="B182" s="228" t="s">
        <v>1724</v>
      </c>
      <c r="C182" s="370"/>
      <c r="D182" s="371" t="s">
        <v>2001</v>
      </c>
      <c r="E182" s="372" t="s">
        <v>12</v>
      </c>
      <c r="F182" s="373">
        <v>2.4</v>
      </c>
      <c r="G182" s="227">
        <v>194.67</v>
      </c>
      <c r="H182" s="227">
        <v>182.46</v>
      </c>
    </row>
    <row r="183" spans="1:8" ht="15">
      <c r="A183" s="369" t="s">
        <v>181</v>
      </c>
      <c r="B183" s="228" t="s">
        <v>1725</v>
      </c>
      <c r="C183" s="370"/>
      <c r="D183" s="371" t="s">
        <v>2002</v>
      </c>
      <c r="E183" s="372" t="s">
        <v>12</v>
      </c>
      <c r="F183" s="373">
        <v>1.35</v>
      </c>
      <c r="G183" s="227">
        <v>110.25</v>
      </c>
      <c r="H183" s="227">
        <v>103.34</v>
      </c>
    </row>
    <row r="184" spans="1:8" ht="15">
      <c r="A184" s="369" t="s">
        <v>181</v>
      </c>
      <c r="B184" s="228" t="s">
        <v>1726</v>
      </c>
      <c r="C184" s="370"/>
      <c r="D184" s="371" t="s">
        <v>2003</v>
      </c>
      <c r="E184" s="372" t="s">
        <v>12</v>
      </c>
      <c r="F184" s="373">
        <v>0.5</v>
      </c>
      <c r="G184" s="227">
        <v>41.31</v>
      </c>
      <c r="H184" s="227">
        <v>38.72</v>
      </c>
    </row>
    <row r="185" spans="1:8" ht="15">
      <c r="A185" s="369" t="s">
        <v>181</v>
      </c>
      <c r="B185" s="228" t="s">
        <v>1727</v>
      </c>
      <c r="C185" s="370"/>
      <c r="D185" s="371" t="s">
        <v>2004</v>
      </c>
      <c r="E185" s="372" t="s">
        <v>12</v>
      </c>
      <c r="F185" s="373">
        <v>1.1000000000000001</v>
      </c>
      <c r="G185" s="227">
        <v>86.79</v>
      </c>
      <c r="H185" s="227">
        <v>81.349999999999994</v>
      </c>
    </row>
    <row r="186" spans="1:8" ht="15">
      <c r="A186" s="369" t="s">
        <v>181</v>
      </c>
      <c r="B186" s="228" t="s">
        <v>1732</v>
      </c>
      <c r="C186" s="370" t="s">
        <v>1732</v>
      </c>
      <c r="D186" s="371" t="s">
        <v>1926</v>
      </c>
      <c r="E186" s="372" t="s">
        <v>27</v>
      </c>
      <c r="F186" s="373">
        <v>249.1</v>
      </c>
      <c r="G186" s="227">
        <v>2850.78</v>
      </c>
      <c r="H186" s="227">
        <v>2672.49</v>
      </c>
    </row>
    <row r="187" spans="1:8" ht="15">
      <c r="A187" s="369" t="s">
        <v>181</v>
      </c>
      <c r="B187" s="228" t="s">
        <v>1714</v>
      </c>
      <c r="C187" s="370"/>
      <c r="D187" s="371" t="s">
        <v>1710</v>
      </c>
      <c r="E187" s="372" t="s">
        <v>12</v>
      </c>
      <c r="F187" s="373">
        <v>1.65</v>
      </c>
      <c r="G187" s="227">
        <v>66.209999999999994</v>
      </c>
      <c r="H187" s="227">
        <v>62.07</v>
      </c>
    </row>
    <row r="188" spans="1:8" ht="15">
      <c r="A188" s="369" t="s">
        <v>181</v>
      </c>
      <c r="B188" s="228" t="s">
        <v>1715</v>
      </c>
      <c r="C188" s="370"/>
      <c r="D188" s="371" t="s">
        <v>1711</v>
      </c>
      <c r="E188" s="372" t="s">
        <v>12</v>
      </c>
      <c r="F188" s="373">
        <v>1.65</v>
      </c>
      <c r="G188" s="227">
        <v>66.209999999999994</v>
      </c>
      <c r="H188" s="227">
        <v>62.07</v>
      </c>
    </row>
    <row r="189" spans="1:8" ht="15">
      <c r="A189" s="369" t="s">
        <v>181</v>
      </c>
      <c r="B189" s="228" t="s">
        <v>1716</v>
      </c>
      <c r="C189" s="370"/>
      <c r="D189" s="371" t="s">
        <v>1712</v>
      </c>
      <c r="E189" s="372" t="s">
        <v>12</v>
      </c>
      <c r="F189" s="373">
        <v>1.65</v>
      </c>
      <c r="G189" s="227">
        <v>66.209999999999994</v>
      </c>
      <c r="H189" s="227">
        <v>62.07</v>
      </c>
    </row>
    <row r="190" spans="1:8" ht="15">
      <c r="A190" s="369" t="s">
        <v>181</v>
      </c>
      <c r="B190" s="228" t="s">
        <v>1717</v>
      </c>
      <c r="C190" s="370"/>
      <c r="D190" s="371" t="s">
        <v>1713</v>
      </c>
      <c r="E190" s="372" t="s">
        <v>12</v>
      </c>
      <c r="F190" s="373">
        <v>1.65</v>
      </c>
      <c r="G190" s="227">
        <v>66.209999999999994</v>
      </c>
      <c r="H190" s="227">
        <v>62.07</v>
      </c>
    </row>
    <row r="191" spans="1:8" ht="15">
      <c r="A191" s="369" t="s">
        <v>181</v>
      </c>
      <c r="B191" s="228" t="s">
        <v>1719</v>
      </c>
      <c r="C191" s="370"/>
      <c r="D191" s="371" t="s">
        <v>1718</v>
      </c>
      <c r="E191" s="372" t="s">
        <v>12</v>
      </c>
      <c r="F191" s="373">
        <v>1.65</v>
      </c>
      <c r="G191" s="227">
        <v>66.209999999999994</v>
      </c>
      <c r="H191" s="227">
        <v>62.07</v>
      </c>
    </row>
    <row r="192" spans="1:8" ht="15">
      <c r="A192" s="369" t="s">
        <v>181</v>
      </c>
      <c r="B192" s="228" t="s">
        <v>1694</v>
      </c>
      <c r="C192" s="370" t="s">
        <v>1694</v>
      </c>
      <c r="D192" s="371" t="s">
        <v>1967</v>
      </c>
      <c r="E192" s="372" t="s">
        <v>12</v>
      </c>
      <c r="F192" s="373">
        <v>1.45</v>
      </c>
      <c r="G192" s="227">
        <v>88.44</v>
      </c>
      <c r="H192" s="227">
        <v>82.91</v>
      </c>
    </row>
    <row r="193" spans="1:8" ht="15">
      <c r="A193" s="369" t="s">
        <v>181</v>
      </c>
      <c r="B193" s="228" t="s">
        <v>1917</v>
      </c>
      <c r="C193" s="370"/>
      <c r="D193" s="371" t="s">
        <v>1918</v>
      </c>
      <c r="E193" s="372" t="s">
        <v>27</v>
      </c>
      <c r="F193" s="373">
        <v>500</v>
      </c>
      <c r="G193" s="227">
        <v>5701.53</v>
      </c>
      <c r="H193" s="227">
        <v>5344.96</v>
      </c>
    </row>
    <row r="194" spans="1:8" ht="15">
      <c r="A194" s="369" t="s">
        <v>181</v>
      </c>
      <c r="B194" s="125" t="s">
        <v>321</v>
      </c>
      <c r="C194" s="370" t="s">
        <v>321</v>
      </c>
      <c r="D194" s="371" t="s">
        <v>322</v>
      </c>
      <c r="E194" s="372" t="s">
        <v>12</v>
      </c>
      <c r="F194" s="373">
        <v>22.05</v>
      </c>
      <c r="G194" s="227">
        <v>320.61</v>
      </c>
      <c r="H194" s="227">
        <v>300.56</v>
      </c>
    </row>
    <row r="195" spans="1:8" ht="15">
      <c r="A195" s="369" t="s">
        <v>181</v>
      </c>
      <c r="B195" s="125" t="s">
        <v>323</v>
      </c>
      <c r="C195" s="370" t="s">
        <v>323</v>
      </c>
      <c r="D195" s="371" t="s">
        <v>324</v>
      </c>
      <c r="E195" s="372" t="s">
        <v>12</v>
      </c>
      <c r="F195" s="373">
        <v>22.05</v>
      </c>
      <c r="G195" s="227">
        <v>320.61</v>
      </c>
      <c r="H195" s="227">
        <v>300.56</v>
      </c>
    </row>
    <row r="196" spans="1:8" ht="15">
      <c r="A196" s="369" t="s">
        <v>181</v>
      </c>
      <c r="B196" s="125" t="s">
        <v>325</v>
      </c>
      <c r="C196" s="370" t="s">
        <v>325</v>
      </c>
      <c r="D196" s="371" t="s">
        <v>326</v>
      </c>
      <c r="E196" s="372" t="s">
        <v>12</v>
      </c>
      <c r="F196" s="373">
        <v>22.05</v>
      </c>
      <c r="G196" s="227">
        <v>320.61</v>
      </c>
      <c r="H196" s="227">
        <v>300.56</v>
      </c>
    </row>
    <row r="197" spans="1:8" ht="15">
      <c r="A197" s="369" t="s">
        <v>181</v>
      </c>
      <c r="B197" s="125" t="s">
        <v>327</v>
      </c>
      <c r="C197" s="370" t="s">
        <v>327</v>
      </c>
      <c r="D197" s="371" t="s">
        <v>328</v>
      </c>
      <c r="E197" s="372" t="s">
        <v>12</v>
      </c>
      <c r="F197" s="373">
        <v>22.05</v>
      </c>
      <c r="G197" s="227">
        <v>320.61</v>
      </c>
      <c r="H197" s="227">
        <v>300.56</v>
      </c>
    </row>
    <row r="198" spans="1:8" ht="15">
      <c r="A198" s="369" t="s">
        <v>181</v>
      </c>
      <c r="B198" s="125" t="s">
        <v>329</v>
      </c>
      <c r="C198" s="370" t="s">
        <v>329</v>
      </c>
      <c r="D198" s="371" t="s">
        <v>330</v>
      </c>
      <c r="E198" s="372" t="s">
        <v>12</v>
      </c>
      <c r="F198" s="373">
        <v>42.65</v>
      </c>
      <c r="G198" s="227">
        <v>618.82000000000005</v>
      </c>
      <c r="H198" s="227">
        <v>580.13</v>
      </c>
    </row>
    <row r="199" spans="1:8" ht="15">
      <c r="A199" s="369" t="s">
        <v>181</v>
      </c>
      <c r="B199" s="125" t="s">
        <v>331</v>
      </c>
      <c r="C199" s="370" t="s">
        <v>331</v>
      </c>
      <c r="D199" s="371" t="s">
        <v>332</v>
      </c>
      <c r="E199" s="372" t="s">
        <v>12</v>
      </c>
      <c r="F199" s="373">
        <v>42.65</v>
      </c>
      <c r="G199" s="227">
        <v>618.82000000000005</v>
      </c>
      <c r="H199" s="227">
        <v>580.13</v>
      </c>
    </row>
    <row r="200" spans="1:8" ht="15">
      <c r="A200" s="369" t="s">
        <v>181</v>
      </c>
      <c r="B200" s="125" t="s">
        <v>333</v>
      </c>
      <c r="C200" s="370" t="s">
        <v>333</v>
      </c>
      <c r="D200" s="371" t="s">
        <v>334</v>
      </c>
      <c r="E200" s="372" t="s">
        <v>12</v>
      </c>
      <c r="F200" s="373">
        <v>42.65</v>
      </c>
      <c r="G200" s="227">
        <v>618.82000000000005</v>
      </c>
      <c r="H200" s="227">
        <v>580.13</v>
      </c>
    </row>
    <row r="201" spans="1:8" ht="15">
      <c r="A201" s="369" t="s">
        <v>181</v>
      </c>
      <c r="B201" s="125" t="s">
        <v>335</v>
      </c>
      <c r="C201" s="370" t="s">
        <v>335</v>
      </c>
      <c r="D201" s="371" t="s">
        <v>336</v>
      </c>
      <c r="E201" s="372" t="s">
        <v>12</v>
      </c>
      <c r="F201" s="373">
        <v>42.65</v>
      </c>
      <c r="G201" s="227">
        <v>618.82000000000005</v>
      </c>
      <c r="H201" s="227">
        <v>580.13</v>
      </c>
    </row>
    <row r="202" spans="1:8" ht="15">
      <c r="A202" s="369" t="s">
        <v>181</v>
      </c>
      <c r="B202" s="125" t="s">
        <v>337</v>
      </c>
      <c r="C202" s="370" t="s">
        <v>337</v>
      </c>
      <c r="D202" s="371" t="s">
        <v>338</v>
      </c>
      <c r="E202" s="372" t="s">
        <v>12</v>
      </c>
      <c r="F202" s="373">
        <v>15.45</v>
      </c>
      <c r="G202" s="227">
        <v>217.97</v>
      </c>
      <c r="H202" s="227">
        <v>204.34</v>
      </c>
    </row>
    <row r="203" spans="1:8" ht="15">
      <c r="A203" s="369" t="s">
        <v>181</v>
      </c>
      <c r="B203" s="125" t="s">
        <v>339</v>
      </c>
      <c r="C203" s="370" t="s">
        <v>339</v>
      </c>
      <c r="D203" s="371" t="s">
        <v>340</v>
      </c>
      <c r="E203" s="372" t="s">
        <v>12</v>
      </c>
      <c r="F203" s="373">
        <v>15.45</v>
      </c>
      <c r="G203" s="227">
        <v>217.97</v>
      </c>
      <c r="H203" s="227">
        <v>204.34</v>
      </c>
    </row>
    <row r="204" spans="1:8" ht="15">
      <c r="A204" s="369" t="s">
        <v>181</v>
      </c>
      <c r="B204" s="125" t="s">
        <v>341</v>
      </c>
      <c r="C204" s="370" t="s">
        <v>341</v>
      </c>
      <c r="D204" s="371" t="s">
        <v>342</v>
      </c>
      <c r="E204" s="372" t="s">
        <v>12</v>
      </c>
      <c r="F204" s="373">
        <v>15.45</v>
      </c>
      <c r="G204" s="227">
        <v>217.97</v>
      </c>
      <c r="H204" s="227">
        <v>204.34</v>
      </c>
    </row>
    <row r="205" spans="1:8" ht="15">
      <c r="A205" s="369" t="s">
        <v>181</v>
      </c>
      <c r="B205" s="125" t="s">
        <v>343</v>
      </c>
      <c r="C205" s="370" t="s">
        <v>343</v>
      </c>
      <c r="D205" s="371" t="s">
        <v>344</v>
      </c>
      <c r="E205" s="372" t="s">
        <v>12</v>
      </c>
      <c r="F205" s="373">
        <v>15.45</v>
      </c>
      <c r="G205" s="227">
        <v>217.97</v>
      </c>
      <c r="H205" s="227">
        <v>204.34</v>
      </c>
    </row>
    <row r="206" spans="1:8" ht="15">
      <c r="A206" s="369" t="s">
        <v>181</v>
      </c>
      <c r="B206" s="125" t="s">
        <v>345</v>
      </c>
      <c r="C206" s="370" t="s">
        <v>345</v>
      </c>
      <c r="D206" s="371" t="s">
        <v>346</v>
      </c>
      <c r="E206" s="372" t="s">
        <v>12</v>
      </c>
      <c r="F206" s="373">
        <v>15.45</v>
      </c>
      <c r="G206" s="227">
        <v>217.97</v>
      </c>
      <c r="H206" s="227">
        <v>204.34</v>
      </c>
    </row>
    <row r="207" spans="1:8" ht="15">
      <c r="A207" s="369" t="s">
        <v>181</v>
      </c>
      <c r="B207" s="125" t="s">
        <v>347</v>
      </c>
      <c r="C207" s="370" t="s">
        <v>347</v>
      </c>
      <c r="D207" s="371" t="s">
        <v>348</v>
      </c>
      <c r="E207" s="372" t="s">
        <v>12</v>
      </c>
      <c r="F207" s="373">
        <v>15.45</v>
      </c>
      <c r="G207" s="227">
        <v>217.97</v>
      </c>
      <c r="H207" s="227">
        <v>204.34</v>
      </c>
    </row>
    <row r="208" spans="1:8" ht="15">
      <c r="A208" s="369" t="s">
        <v>181</v>
      </c>
      <c r="B208" s="125" t="s">
        <v>349</v>
      </c>
      <c r="C208" s="370" t="s">
        <v>349</v>
      </c>
      <c r="D208" s="371" t="s">
        <v>350</v>
      </c>
      <c r="E208" s="372" t="s">
        <v>12</v>
      </c>
      <c r="F208" s="373">
        <v>15.45</v>
      </c>
      <c r="G208" s="227">
        <v>217.97</v>
      </c>
      <c r="H208" s="227">
        <v>204.34</v>
      </c>
    </row>
    <row r="209" spans="1:8" ht="15">
      <c r="A209" s="369" t="s">
        <v>181</v>
      </c>
      <c r="B209" s="125" t="s">
        <v>351</v>
      </c>
      <c r="C209" s="370" t="s">
        <v>351</v>
      </c>
      <c r="D209" s="371" t="s">
        <v>352</v>
      </c>
      <c r="E209" s="372" t="s">
        <v>12</v>
      </c>
      <c r="F209" s="373">
        <v>15.45</v>
      </c>
      <c r="G209" s="227">
        <v>217.97</v>
      </c>
      <c r="H209" s="227">
        <v>204.34</v>
      </c>
    </row>
    <row r="210" spans="1:8" ht="15">
      <c r="A210" s="369" t="s">
        <v>181</v>
      </c>
      <c r="B210" s="125" t="s">
        <v>353</v>
      </c>
      <c r="C210" s="370" t="s">
        <v>353</v>
      </c>
      <c r="D210" s="371" t="s">
        <v>354</v>
      </c>
      <c r="E210" s="372" t="s">
        <v>12</v>
      </c>
      <c r="F210" s="373">
        <v>15.45</v>
      </c>
      <c r="G210" s="227">
        <v>217.97</v>
      </c>
      <c r="H210" s="227">
        <v>204.34</v>
      </c>
    </row>
    <row r="211" spans="1:8" ht="15">
      <c r="A211" s="369" t="s">
        <v>181</v>
      </c>
      <c r="B211" s="125" t="s">
        <v>355</v>
      </c>
      <c r="C211" s="370" t="s">
        <v>355</v>
      </c>
      <c r="D211" s="371" t="s">
        <v>356</v>
      </c>
      <c r="E211" s="372" t="s">
        <v>12</v>
      </c>
      <c r="F211" s="373">
        <v>15.45</v>
      </c>
      <c r="G211" s="227">
        <v>217.97</v>
      </c>
      <c r="H211" s="227">
        <v>204.34</v>
      </c>
    </row>
    <row r="212" spans="1:8" ht="15">
      <c r="A212" s="369" t="s">
        <v>181</v>
      </c>
      <c r="B212" s="125" t="s">
        <v>357</v>
      </c>
      <c r="C212" s="370" t="s">
        <v>357</v>
      </c>
      <c r="D212" s="371" t="s">
        <v>358</v>
      </c>
      <c r="E212" s="372" t="s">
        <v>12</v>
      </c>
      <c r="F212" s="373">
        <v>15.45</v>
      </c>
      <c r="G212" s="227">
        <v>217.97</v>
      </c>
      <c r="H212" s="227">
        <v>204.34</v>
      </c>
    </row>
    <row r="213" spans="1:8" ht="15">
      <c r="A213" s="369" t="s">
        <v>181</v>
      </c>
      <c r="B213" s="125" t="s">
        <v>359</v>
      </c>
      <c r="C213" s="370" t="s">
        <v>359</v>
      </c>
      <c r="D213" s="371" t="s">
        <v>360</v>
      </c>
      <c r="E213" s="372" t="s">
        <v>12</v>
      </c>
      <c r="F213" s="373">
        <v>18.399999999999999</v>
      </c>
      <c r="G213" s="227">
        <v>259.5</v>
      </c>
      <c r="H213" s="227">
        <v>243.27</v>
      </c>
    </row>
    <row r="214" spans="1:8" ht="15">
      <c r="A214" s="369" t="s">
        <v>181</v>
      </c>
      <c r="B214" s="125" t="s">
        <v>361</v>
      </c>
      <c r="C214" s="370" t="s">
        <v>361</v>
      </c>
      <c r="D214" s="371" t="s">
        <v>362</v>
      </c>
      <c r="E214" s="372" t="s">
        <v>12</v>
      </c>
      <c r="F214" s="373">
        <v>18.399999999999999</v>
      </c>
      <c r="G214" s="227">
        <v>259.5</v>
      </c>
      <c r="H214" s="227">
        <v>243.27</v>
      </c>
    </row>
    <row r="215" spans="1:8" ht="15">
      <c r="A215" s="369" t="s">
        <v>181</v>
      </c>
      <c r="B215" s="125" t="s">
        <v>363</v>
      </c>
      <c r="C215" s="370" t="s">
        <v>363</v>
      </c>
      <c r="D215" s="371" t="s">
        <v>364</v>
      </c>
      <c r="E215" s="372" t="s">
        <v>12</v>
      </c>
      <c r="F215" s="373">
        <v>18.399999999999999</v>
      </c>
      <c r="G215" s="227">
        <v>259.5</v>
      </c>
      <c r="H215" s="227">
        <v>243.27</v>
      </c>
    </row>
    <row r="216" spans="1:8" ht="15">
      <c r="A216" s="369" t="s">
        <v>181</v>
      </c>
      <c r="B216" s="125" t="s">
        <v>365</v>
      </c>
      <c r="C216" s="370" t="s">
        <v>365</v>
      </c>
      <c r="D216" s="371" t="s">
        <v>366</v>
      </c>
      <c r="E216" s="372" t="s">
        <v>12</v>
      </c>
      <c r="F216" s="373">
        <v>18.399999999999999</v>
      </c>
      <c r="G216" s="227">
        <v>259.5</v>
      </c>
      <c r="H216" s="227">
        <v>243.27</v>
      </c>
    </row>
    <row r="217" spans="1:8" ht="15">
      <c r="A217" s="369" t="s">
        <v>181</v>
      </c>
      <c r="B217" s="125" t="s">
        <v>367</v>
      </c>
      <c r="C217" s="370" t="s">
        <v>367</v>
      </c>
      <c r="D217" s="371" t="s">
        <v>368</v>
      </c>
      <c r="E217" s="372" t="s">
        <v>12</v>
      </c>
      <c r="F217" s="373">
        <v>18.399999999999999</v>
      </c>
      <c r="G217" s="227">
        <v>259.5</v>
      </c>
      <c r="H217" s="227">
        <v>243.27</v>
      </c>
    </row>
    <row r="218" spans="1:8" ht="15">
      <c r="A218" s="369" t="s">
        <v>181</v>
      </c>
      <c r="B218" s="125" t="s">
        <v>369</v>
      </c>
      <c r="C218" s="370" t="s">
        <v>369</v>
      </c>
      <c r="D218" s="371" t="s">
        <v>370</v>
      </c>
      <c r="E218" s="372" t="s">
        <v>12</v>
      </c>
      <c r="F218" s="373">
        <v>18.399999999999999</v>
      </c>
      <c r="G218" s="227">
        <v>259.5</v>
      </c>
      <c r="H218" s="227">
        <v>243.27</v>
      </c>
    </row>
    <row r="219" spans="1:8" ht="15">
      <c r="A219" s="369" t="s">
        <v>181</v>
      </c>
      <c r="B219" s="125" t="s">
        <v>371</v>
      </c>
      <c r="C219" s="370" t="s">
        <v>371</v>
      </c>
      <c r="D219" s="371" t="s">
        <v>372</v>
      </c>
      <c r="E219" s="372" t="s">
        <v>12</v>
      </c>
      <c r="F219" s="373">
        <v>18.399999999999999</v>
      </c>
      <c r="G219" s="227">
        <v>259.5</v>
      </c>
      <c r="H219" s="227">
        <v>243.27</v>
      </c>
    </row>
    <row r="220" spans="1:8" ht="15">
      <c r="A220" s="369" t="s">
        <v>181</v>
      </c>
      <c r="B220" s="125" t="s">
        <v>373</v>
      </c>
      <c r="C220" s="370" t="s">
        <v>373</v>
      </c>
      <c r="D220" s="371" t="s">
        <v>374</v>
      </c>
      <c r="E220" s="372" t="s">
        <v>12</v>
      </c>
      <c r="F220" s="373">
        <v>18.399999999999999</v>
      </c>
      <c r="G220" s="227">
        <v>259.5</v>
      </c>
      <c r="H220" s="227">
        <v>243.27</v>
      </c>
    </row>
    <row r="221" spans="1:8" ht="15">
      <c r="A221" s="369" t="s">
        <v>181</v>
      </c>
      <c r="B221" s="125" t="s">
        <v>375</v>
      </c>
      <c r="C221" s="370" t="s">
        <v>375</v>
      </c>
      <c r="D221" s="371" t="s">
        <v>376</v>
      </c>
      <c r="E221" s="372" t="s">
        <v>12</v>
      </c>
      <c r="F221" s="373">
        <v>28</v>
      </c>
      <c r="G221" s="227">
        <v>435.96</v>
      </c>
      <c r="H221" s="227">
        <v>408.7</v>
      </c>
    </row>
    <row r="222" spans="1:8" ht="15">
      <c r="A222" s="369" t="s">
        <v>181</v>
      </c>
      <c r="B222" s="125" t="s">
        <v>377</v>
      </c>
      <c r="C222" s="370" t="s">
        <v>377</v>
      </c>
      <c r="D222" s="371" t="s">
        <v>378</v>
      </c>
      <c r="E222" s="372" t="s">
        <v>12</v>
      </c>
      <c r="F222" s="373">
        <v>28</v>
      </c>
      <c r="G222" s="227">
        <v>435.96</v>
      </c>
      <c r="H222" s="227">
        <v>408.7</v>
      </c>
    </row>
    <row r="223" spans="1:8" ht="15">
      <c r="A223" s="369" t="s">
        <v>181</v>
      </c>
      <c r="B223" s="125" t="s">
        <v>379</v>
      </c>
      <c r="C223" s="370" t="s">
        <v>379</v>
      </c>
      <c r="D223" s="371" t="s">
        <v>380</v>
      </c>
      <c r="E223" s="372" t="s">
        <v>12</v>
      </c>
      <c r="F223" s="373">
        <v>28</v>
      </c>
      <c r="G223" s="227">
        <v>435.96</v>
      </c>
      <c r="H223" s="227">
        <v>408.7</v>
      </c>
    </row>
    <row r="224" spans="1:8" ht="15">
      <c r="A224" s="369" t="s">
        <v>181</v>
      </c>
      <c r="B224" s="125" t="s">
        <v>381</v>
      </c>
      <c r="C224" s="370" t="s">
        <v>381</v>
      </c>
      <c r="D224" s="371" t="s">
        <v>382</v>
      </c>
      <c r="E224" s="372" t="s">
        <v>12</v>
      </c>
      <c r="F224" s="373">
        <v>28</v>
      </c>
      <c r="G224" s="227">
        <v>435.96</v>
      </c>
      <c r="H224" s="227">
        <v>408.7</v>
      </c>
    </row>
    <row r="225" spans="1:8" ht="15">
      <c r="A225" s="369" t="s">
        <v>181</v>
      </c>
      <c r="B225" s="125" t="s">
        <v>383</v>
      </c>
      <c r="C225" s="370" t="s">
        <v>383</v>
      </c>
      <c r="D225" s="371" t="s">
        <v>384</v>
      </c>
      <c r="E225" s="372" t="s">
        <v>12</v>
      </c>
      <c r="F225" s="373">
        <v>28</v>
      </c>
      <c r="G225" s="227">
        <v>435.96</v>
      </c>
      <c r="H225" s="227">
        <v>408.7</v>
      </c>
    </row>
    <row r="226" spans="1:8" ht="15">
      <c r="A226" s="369" t="s">
        <v>181</v>
      </c>
      <c r="B226" s="125" t="s">
        <v>385</v>
      </c>
      <c r="C226" s="370" t="s">
        <v>385</v>
      </c>
      <c r="D226" s="371" t="s">
        <v>386</v>
      </c>
      <c r="E226" s="372" t="s">
        <v>12</v>
      </c>
      <c r="F226" s="373">
        <v>28</v>
      </c>
      <c r="G226" s="227">
        <v>435.96</v>
      </c>
      <c r="H226" s="227">
        <v>408.7</v>
      </c>
    </row>
    <row r="227" spans="1:8" ht="15">
      <c r="A227" s="369" t="s">
        <v>181</v>
      </c>
      <c r="B227" s="125" t="s">
        <v>387</v>
      </c>
      <c r="C227" s="370" t="s">
        <v>387</v>
      </c>
      <c r="D227" s="371" t="s">
        <v>388</v>
      </c>
      <c r="E227" s="372" t="s">
        <v>12</v>
      </c>
      <c r="F227" s="373">
        <v>28</v>
      </c>
      <c r="G227" s="227">
        <v>435.96</v>
      </c>
      <c r="H227" s="227">
        <v>408.7</v>
      </c>
    </row>
    <row r="228" spans="1:8" ht="15">
      <c r="A228" s="369" t="s">
        <v>181</v>
      </c>
      <c r="B228" s="125" t="s">
        <v>389</v>
      </c>
      <c r="C228" s="370" t="s">
        <v>389</v>
      </c>
      <c r="D228" s="371" t="s">
        <v>390</v>
      </c>
      <c r="E228" s="372" t="s">
        <v>12</v>
      </c>
      <c r="F228" s="373">
        <v>28</v>
      </c>
      <c r="G228" s="227">
        <v>435.96</v>
      </c>
      <c r="H228" s="227">
        <v>408.7</v>
      </c>
    </row>
    <row r="229" spans="1:8" ht="15">
      <c r="A229" s="369" t="s">
        <v>181</v>
      </c>
      <c r="B229" s="125" t="s">
        <v>391</v>
      </c>
      <c r="C229" s="370" t="s">
        <v>391</v>
      </c>
      <c r="D229" s="371" t="s">
        <v>392</v>
      </c>
      <c r="E229" s="372" t="s">
        <v>12</v>
      </c>
      <c r="F229" s="373">
        <v>28</v>
      </c>
      <c r="G229" s="227">
        <v>435.96</v>
      </c>
      <c r="H229" s="227">
        <v>408.7</v>
      </c>
    </row>
    <row r="230" spans="1:8" ht="15">
      <c r="A230" s="369" t="s">
        <v>181</v>
      </c>
      <c r="B230" s="125" t="s">
        <v>393</v>
      </c>
      <c r="C230" s="370" t="s">
        <v>393</v>
      </c>
      <c r="D230" s="371" t="s">
        <v>394</v>
      </c>
      <c r="E230" s="372" t="s">
        <v>12</v>
      </c>
      <c r="F230" s="373">
        <v>28</v>
      </c>
      <c r="G230" s="227">
        <v>435.96</v>
      </c>
      <c r="H230" s="227">
        <v>408.7</v>
      </c>
    </row>
    <row r="231" spans="1:8" ht="15">
      <c r="A231" s="369" t="s">
        <v>181</v>
      </c>
      <c r="B231" s="125" t="s">
        <v>395</v>
      </c>
      <c r="C231" s="370" t="s">
        <v>395</v>
      </c>
      <c r="D231" s="371" t="s">
        <v>396</v>
      </c>
      <c r="E231" s="372" t="s">
        <v>12</v>
      </c>
      <c r="F231" s="373">
        <v>28</v>
      </c>
      <c r="G231" s="227">
        <v>435.96</v>
      </c>
      <c r="H231" s="227">
        <v>408.7</v>
      </c>
    </row>
    <row r="232" spans="1:8" ht="15">
      <c r="A232" s="369" t="s">
        <v>181</v>
      </c>
      <c r="B232" s="125" t="s">
        <v>397</v>
      </c>
      <c r="C232" s="370" t="s">
        <v>397</v>
      </c>
      <c r="D232" s="371" t="s">
        <v>398</v>
      </c>
      <c r="E232" s="372" t="s">
        <v>12</v>
      </c>
      <c r="F232" s="373">
        <v>28</v>
      </c>
      <c r="G232" s="227">
        <v>435.96</v>
      </c>
      <c r="H232" s="227">
        <v>408.7</v>
      </c>
    </row>
    <row r="233" spans="1:8" ht="15">
      <c r="A233" s="369" t="s">
        <v>181</v>
      </c>
      <c r="B233" s="125" t="s">
        <v>399</v>
      </c>
      <c r="C233" s="370" t="s">
        <v>399</v>
      </c>
      <c r="D233" s="371" t="s">
        <v>400</v>
      </c>
      <c r="E233" s="372" t="s">
        <v>12</v>
      </c>
      <c r="F233" s="373">
        <v>28</v>
      </c>
      <c r="G233" s="227">
        <v>435.96</v>
      </c>
      <c r="H233" s="227">
        <v>408.7</v>
      </c>
    </row>
    <row r="234" spans="1:8" ht="15">
      <c r="A234" s="369" t="s">
        <v>181</v>
      </c>
      <c r="B234" s="125" t="s">
        <v>401</v>
      </c>
      <c r="C234" s="370" t="s">
        <v>401</v>
      </c>
      <c r="D234" s="371" t="s">
        <v>402</v>
      </c>
      <c r="E234" s="372" t="s">
        <v>12</v>
      </c>
      <c r="F234" s="373">
        <v>28</v>
      </c>
      <c r="G234" s="227">
        <v>435.96</v>
      </c>
      <c r="H234" s="227">
        <v>408.7</v>
      </c>
    </row>
    <row r="235" spans="1:8" ht="15">
      <c r="A235" s="369" t="s">
        <v>181</v>
      </c>
      <c r="B235" s="125" t="s">
        <v>403</v>
      </c>
      <c r="C235" s="370" t="s">
        <v>403</v>
      </c>
      <c r="D235" s="371" t="s">
        <v>404</v>
      </c>
      <c r="E235" s="372" t="s">
        <v>12</v>
      </c>
      <c r="F235" s="373">
        <v>28</v>
      </c>
      <c r="G235" s="227">
        <v>435.96</v>
      </c>
      <c r="H235" s="227">
        <v>408.7</v>
      </c>
    </row>
    <row r="236" spans="1:8" ht="15">
      <c r="A236" s="369" t="s">
        <v>181</v>
      </c>
      <c r="B236" s="125" t="s">
        <v>405</v>
      </c>
      <c r="C236" s="370" t="s">
        <v>405</v>
      </c>
      <c r="D236" s="371" t="s">
        <v>406</v>
      </c>
      <c r="E236" s="372" t="s">
        <v>12</v>
      </c>
      <c r="F236" s="373">
        <v>28</v>
      </c>
      <c r="G236" s="227">
        <v>435.96</v>
      </c>
      <c r="H236" s="227">
        <v>408.7</v>
      </c>
    </row>
    <row r="237" spans="1:8" ht="15">
      <c r="A237" s="369" t="s">
        <v>181</v>
      </c>
      <c r="B237" s="125" t="s">
        <v>407</v>
      </c>
      <c r="C237" s="370" t="s">
        <v>407</v>
      </c>
      <c r="D237" s="371" t="s">
        <v>408</v>
      </c>
      <c r="E237" s="372" t="s">
        <v>12</v>
      </c>
      <c r="F237" s="373">
        <v>28</v>
      </c>
      <c r="G237" s="227">
        <v>435.96</v>
      </c>
      <c r="H237" s="227">
        <v>408.7</v>
      </c>
    </row>
    <row r="238" spans="1:8" ht="15">
      <c r="A238" s="369" t="s">
        <v>181</v>
      </c>
      <c r="B238" s="125" t="s">
        <v>409</v>
      </c>
      <c r="C238" s="370" t="s">
        <v>409</v>
      </c>
      <c r="D238" s="371" t="s">
        <v>410</v>
      </c>
      <c r="E238" s="372" t="s">
        <v>12</v>
      </c>
      <c r="F238" s="373">
        <v>28</v>
      </c>
      <c r="G238" s="227">
        <v>435.96</v>
      </c>
      <c r="H238" s="227">
        <v>408.7</v>
      </c>
    </row>
    <row r="239" spans="1:8" ht="15">
      <c r="A239" s="369" t="s">
        <v>181</v>
      </c>
      <c r="B239" s="125" t="s">
        <v>411</v>
      </c>
      <c r="C239" s="370" t="s">
        <v>411</v>
      </c>
      <c r="D239" s="371" t="s">
        <v>412</v>
      </c>
      <c r="E239" s="372" t="s">
        <v>12</v>
      </c>
      <c r="F239" s="373">
        <v>28</v>
      </c>
      <c r="G239" s="227">
        <v>435.96</v>
      </c>
      <c r="H239" s="227">
        <v>408.7</v>
      </c>
    </row>
    <row r="240" spans="1:8" ht="15">
      <c r="A240" s="369" t="s">
        <v>181</v>
      </c>
      <c r="B240" s="125" t="s">
        <v>413</v>
      </c>
      <c r="C240" s="370" t="s">
        <v>413</v>
      </c>
      <c r="D240" s="371" t="s">
        <v>414</v>
      </c>
      <c r="E240" s="372" t="s">
        <v>12</v>
      </c>
      <c r="F240" s="373">
        <v>28</v>
      </c>
      <c r="G240" s="227">
        <v>435.96</v>
      </c>
      <c r="H240" s="227">
        <v>408.7</v>
      </c>
    </row>
    <row r="241" spans="1:8" ht="15">
      <c r="A241" s="369" t="s">
        <v>181</v>
      </c>
      <c r="B241" s="125" t="s">
        <v>415</v>
      </c>
      <c r="C241" s="370" t="s">
        <v>415</v>
      </c>
      <c r="D241" s="371" t="s">
        <v>416</v>
      </c>
      <c r="E241" s="372" t="s">
        <v>12</v>
      </c>
      <c r="F241" s="373">
        <v>28</v>
      </c>
      <c r="G241" s="227">
        <v>435.96</v>
      </c>
      <c r="H241" s="227">
        <v>408.7</v>
      </c>
    </row>
    <row r="242" spans="1:8" ht="15">
      <c r="A242" s="369" t="s">
        <v>181</v>
      </c>
      <c r="B242" s="125" t="s">
        <v>417</v>
      </c>
      <c r="C242" s="370" t="s">
        <v>417</v>
      </c>
      <c r="D242" s="371" t="s">
        <v>416</v>
      </c>
      <c r="E242" s="372" t="s">
        <v>12</v>
      </c>
      <c r="F242" s="373">
        <v>28</v>
      </c>
      <c r="G242" s="227">
        <v>435.96</v>
      </c>
      <c r="H242" s="227">
        <v>408.7</v>
      </c>
    </row>
    <row r="243" spans="1:8" ht="15">
      <c r="A243" s="369" t="s">
        <v>181</v>
      </c>
      <c r="B243" s="125" t="s">
        <v>418</v>
      </c>
      <c r="C243" s="370" t="s">
        <v>418</v>
      </c>
      <c r="D243" s="371" t="s">
        <v>416</v>
      </c>
      <c r="E243" s="372" t="s">
        <v>12</v>
      </c>
      <c r="F243" s="373">
        <v>28</v>
      </c>
      <c r="G243" s="227">
        <v>435.96</v>
      </c>
      <c r="H243" s="227">
        <v>408.7</v>
      </c>
    </row>
    <row r="244" spans="1:8" ht="15">
      <c r="A244" s="369" t="s">
        <v>181</v>
      </c>
      <c r="B244" s="125" t="s">
        <v>419</v>
      </c>
      <c r="C244" s="370" t="s">
        <v>419</v>
      </c>
      <c r="D244" s="371" t="s">
        <v>416</v>
      </c>
      <c r="E244" s="372" t="s">
        <v>12</v>
      </c>
      <c r="F244" s="373">
        <v>28</v>
      </c>
      <c r="G244" s="227">
        <v>435.96</v>
      </c>
      <c r="H244" s="227">
        <v>408.7</v>
      </c>
    </row>
    <row r="245" spans="1:8" ht="15">
      <c r="A245" s="369" t="s">
        <v>181</v>
      </c>
      <c r="B245" s="125" t="s">
        <v>420</v>
      </c>
      <c r="C245" s="370" t="s">
        <v>420</v>
      </c>
      <c r="D245" s="371" t="s">
        <v>421</v>
      </c>
      <c r="E245" s="372" t="s">
        <v>12</v>
      </c>
      <c r="F245" s="373">
        <v>18.399999999999999</v>
      </c>
      <c r="G245" s="227">
        <v>259.5</v>
      </c>
      <c r="H245" s="227">
        <v>243.27</v>
      </c>
    </row>
    <row r="246" spans="1:8" ht="15">
      <c r="A246" s="369" t="s">
        <v>181</v>
      </c>
      <c r="B246" s="125" t="s">
        <v>422</v>
      </c>
      <c r="C246" s="370" t="s">
        <v>422</v>
      </c>
      <c r="D246" s="371" t="s">
        <v>421</v>
      </c>
      <c r="E246" s="372" t="s">
        <v>12</v>
      </c>
      <c r="F246" s="373">
        <v>18.399999999999999</v>
      </c>
      <c r="G246" s="227">
        <v>259.5</v>
      </c>
      <c r="H246" s="227">
        <v>243.27</v>
      </c>
    </row>
    <row r="247" spans="1:8" ht="15">
      <c r="A247" s="369" t="s">
        <v>181</v>
      </c>
      <c r="B247" s="125" t="s">
        <v>423</v>
      </c>
      <c r="C247" s="370" t="s">
        <v>423</v>
      </c>
      <c r="D247" s="371" t="s">
        <v>421</v>
      </c>
      <c r="E247" s="372" t="s">
        <v>12</v>
      </c>
      <c r="F247" s="373">
        <v>18.399999999999999</v>
      </c>
      <c r="G247" s="227">
        <v>259.5</v>
      </c>
      <c r="H247" s="227">
        <v>243.27</v>
      </c>
    </row>
    <row r="248" spans="1:8" ht="15">
      <c r="A248" s="369" t="s">
        <v>181</v>
      </c>
      <c r="B248" s="125" t="s">
        <v>424</v>
      </c>
      <c r="C248" s="370" t="s">
        <v>424</v>
      </c>
      <c r="D248" s="371" t="s">
        <v>421</v>
      </c>
      <c r="E248" s="372" t="s">
        <v>12</v>
      </c>
      <c r="F248" s="373">
        <v>18.399999999999999</v>
      </c>
      <c r="G248" s="227">
        <v>259.5</v>
      </c>
      <c r="H248" s="227">
        <v>243.27</v>
      </c>
    </row>
    <row r="249" spans="1:8" ht="15">
      <c r="A249" s="369" t="s">
        <v>181</v>
      </c>
      <c r="B249" s="125" t="s">
        <v>425</v>
      </c>
      <c r="C249" s="370" t="s">
        <v>425</v>
      </c>
      <c r="D249" s="371" t="s">
        <v>421</v>
      </c>
      <c r="E249" s="372" t="s">
        <v>12</v>
      </c>
      <c r="F249" s="373">
        <v>18.399999999999999</v>
      </c>
      <c r="G249" s="227">
        <v>259.5</v>
      </c>
      <c r="H249" s="227">
        <v>243.27</v>
      </c>
    </row>
    <row r="250" spans="1:8" ht="15">
      <c r="A250" s="369" t="s">
        <v>181</v>
      </c>
      <c r="B250" s="125" t="s">
        <v>426</v>
      </c>
      <c r="C250" s="370" t="s">
        <v>426</v>
      </c>
      <c r="D250" s="371" t="s">
        <v>427</v>
      </c>
      <c r="E250" s="372" t="s">
        <v>12</v>
      </c>
      <c r="F250" s="373">
        <v>18.399999999999999</v>
      </c>
      <c r="G250" s="227">
        <v>259.5</v>
      </c>
      <c r="H250" s="227">
        <v>243.27</v>
      </c>
    </row>
    <row r="251" spans="1:8" ht="15">
      <c r="A251" s="369" t="s">
        <v>181</v>
      </c>
      <c r="B251" s="125" t="s">
        <v>428</v>
      </c>
      <c r="C251" s="370" t="s">
        <v>428</v>
      </c>
      <c r="D251" s="371" t="s">
        <v>427</v>
      </c>
      <c r="E251" s="372" t="s">
        <v>12</v>
      </c>
      <c r="F251" s="373">
        <v>18.399999999999999</v>
      </c>
      <c r="G251" s="227">
        <v>259.5</v>
      </c>
      <c r="H251" s="227">
        <v>243.27</v>
      </c>
    </row>
    <row r="252" spans="1:8" ht="15">
      <c r="A252" s="369" t="s">
        <v>181</v>
      </c>
      <c r="B252" s="125" t="s">
        <v>429</v>
      </c>
      <c r="C252" s="370" t="s">
        <v>429</v>
      </c>
      <c r="D252" s="371" t="s">
        <v>427</v>
      </c>
      <c r="E252" s="372" t="s">
        <v>12</v>
      </c>
      <c r="F252" s="373">
        <v>18.399999999999999</v>
      </c>
      <c r="G252" s="227">
        <v>259.5</v>
      </c>
      <c r="H252" s="227">
        <v>243.27</v>
      </c>
    </row>
    <row r="253" spans="1:8" ht="15">
      <c r="A253" s="369" t="s">
        <v>181</v>
      </c>
      <c r="B253" s="125" t="s">
        <v>430</v>
      </c>
      <c r="C253" s="370" t="s">
        <v>430</v>
      </c>
      <c r="D253" s="371" t="s">
        <v>427</v>
      </c>
      <c r="E253" s="372" t="s">
        <v>12</v>
      </c>
      <c r="F253" s="373">
        <v>18.399999999999999</v>
      </c>
      <c r="G253" s="227">
        <v>259.5</v>
      </c>
      <c r="H253" s="227">
        <v>243.27</v>
      </c>
    </row>
    <row r="254" spans="1:8" ht="15">
      <c r="A254" s="369" t="s">
        <v>181</v>
      </c>
      <c r="B254" s="125" t="s">
        <v>431</v>
      </c>
      <c r="C254" s="370" t="s">
        <v>431</v>
      </c>
      <c r="D254" s="371" t="s">
        <v>427</v>
      </c>
      <c r="E254" s="372" t="s">
        <v>12</v>
      </c>
      <c r="F254" s="373">
        <v>18.399999999999999</v>
      </c>
      <c r="G254" s="227">
        <v>259.5</v>
      </c>
      <c r="H254" s="227">
        <v>243.27</v>
      </c>
    </row>
    <row r="255" spans="1:8" ht="15">
      <c r="A255" s="369" t="s">
        <v>181</v>
      </c>
      <c r="B255" s="125" t="s">
        <v>432</v>
      </c>
      <c r="C255" s="370" t="s">
        <v>432</v>
      </c>
      <c r="D255" s="371" t="s">
        <v>433</v>
      </c>
      <c r="E255" s="372" t="s">
        <v>12</v>
      </c>
      <c r="F255" s="373">
        <v>21.3</v>
      </c>
      <c r="G255" s="227">
        <v>301.02</v>
      </c>
      <c r="H255" s="227">
        <v>282.2</v>
      </c>
    </row>
    <row r="256" spans="1:8" ht="15">
      <c r="A256" s="369" t="s">
        <v>181</v>
      </c>
      <c r="B256" s="125" t="s">
        <v>434</v>
      </c>
      <c r="C256" s="370" t="s">
        <v>434</v>
      </c>
      <c r="D256" s="371" t="s">
        <v>433</v>
      </c>
      <c r="E256" s="372" t="s">
        <v>12</v>
      </c>
      <c r="F256" s="373">
        <v>21.3</v>
      </c>
      <c r="G256" s="227">
        <v>301.02</v>
      </c>
      <c r="H256" s="227">
        <v>282.2</v>
      </c>
    </row>
    <row r="257" spans="1:8" ht="15">
      <c r="A257" s="369" t="s">
        <v>181</v>
      </c>
      <c r="B257" s="125" t="s">
        <v>435</v>
      </c>
      <c r="C257" s="370" t="s">
        <v>435</v>
      </c>
      <c r="D257" s="371" t="s">
        <v>433</v>
      </c>
      <c r="E257" s="372" t="s">
        <v>12</v>
      </c>
      <c r="F257" s="373">
        <v>21.3</v>
      </c>
      <c r="G257" s="227">
        <v>301.02</v>
      </c>
      <c r="H257" s="227">
        <v>282.2</v>
      </c>
    </row>
    <row r="258" spans="1:8" ht="15">
      <c r="A258" s="369" t="s">
        <v>181</v>
      </c>
      <c r="B258" s="125" t="s">
        <v>436</v>
      </c>
      <c r="C258" s="370" t="s">
        <v>436</v>
      </c>
      <c r="D258" s="371" t="s">
        <v>433</v>
      </c>
      <c r="E258" s="372" t="s">
        <v>12</v>
      </c>
      <c r="F258" s="373">
        <v>21.3</v>
      </c>
      <c r="G258" s="227">
        <v>301.02</v>
      </c>
      <c r="H258" s="227">
        <v>282.2</v>
      </c>
    </row>
    <row r="259" spans="1:8" ht="15">
      <c r="A259" s="369" t="s">
        <v>181</v>
      </c>
      <c r="B259" s="125" t="s">
        <v>437</v>
      </c>
      <c r="C259" s="370" t="s">
        <v>437</v>
      </c>
      <c r="D259" s="371" t="s">
        <v>433</v>
      </c>
      <c r="E259" s="372" t="s">
        <v>12</v>
      </c>
      <c r="F259" s="373">
        <v>21.3</v>
      </c>
      <c r="G259" s="227">
        <v>301.02</v>
      </c>
      <c r="H259" s="227">
        <v>282.2</v>
      </c>
    </row>
    <row r="260" spans="1:8" ht="15">
      <c r="A260" s="369" t="s">
        <v>181</v>
      </c>
      <c r="B260" s="125" t="s">
        <v>438</v>
      </c>
      <c r="C260" s="370" t="s">
        <v>438</v>
      </c>
      <c r="D260" s="371" t="s">
        <v>439</v>
      </c>
      <c r="E260" s="372" t="s">
        <v>12</v>
      </c>
      <c r="F260" s="373">
        <v>19.850000000000001</v>
      </c>
      <c r="G260" s="227">
        <v>280.26</v>
      </c>
      <c r="H260" s="227">
        <v>262.74</v>
      </c>
    </row>
    <row r="261" spans="1:8" ht="15">
      <c r="A261" s="369" t="s">
        <v>181</v>
      </c>
      <c r="B261" s="125" t="s">
        <v>440</v>
      </c>
      <c r="C261" s="370" t="s">
        <v>440</v>
      </c>
      <c r="D261" s="371" t="s">
        <v>439</v>
      </c>
      <c r="E261" s="372" t="s">
        <v>12</v>
      </c>
      <c r="F261" s="373">
        <v>19.850000000000001</v>
      </c>
      <c r="G261" s="227">
        <v>280.26</v>
      </c>
      <c r="H261" s="227">
        <v>262.74</v>
      </c>
    </row>
    <row r="262" spans="1:8" ht="15">
      <c r="A262" s="369" t="s">
        <v>181</v>
      </c>
      <c r="B262" s="125" t="s">
        <v>441</v>
      </c>
      <c r="C262" s="370" t="s">
        <v>441</v>
      </c>
      <c r="D262" s="371" t="s">
        <v>439</v>
      </c>
      <c r="E262" s="372" t="s">
        <v>12</v>
      </c>
      <c r="F262" s="373">
        <v>19.850000000000001</v>
      </c>
      <c r="G262" s="227">
        <v>280.26</v>
      </c>
      <c r="H262" s="227">
        <v>262.74</v>
      </c>
    </row>
    <row r="263" spans="1:8" ht="15">
      <c r="A263" s="369" t="s">
        <v>181</v>
      </c>
      <c r="B263" s="125" t="s">
        <v>442</v>
      </c>
      <c r="C263" s="370" t="s">
        <v>442</v>
      </c>
      <c r="D263" s="371" t="s">
        <v>439</v>
      </c>
      <c r="E263" s="372" t="s">
        <v>12</v>
      </c>
      <c r="F263" s="373">
        <v>19.850000000000001</v>
      </c>
      <c r="G263" s="227">
        <v>280.26</v>
      </c>
      <c r="H263" s="227">
        <v>262.74</v>
      </c>
    </row>
    <row r="264" spans="1:8" ht="15">
      <c r="A264" s="369" t="s">
        <v>181</v>
      </c>
      <c r="B264" s="125" t="s">
        <v>443</v>
      </c>
      <c r="C264" s="370" t="s">
        <v>443</v>
      </c>
      <c r="D264" s="371" t="s">
        <v>439</v>
      </c>
      <c r="E264" s="372" t="s">
        <v>12</v>
      </c>
      <c r="F264" s="373">
        <v>19.850000000000001</v>
      </c>
      <c r="G264" s="227">
        <v>280.26</v>
      </c>
      <c r="H264" s="227">
        <v>262.74</v>
      </c>
    </row>
    <row r="265" spans="1:8" ht="15">
      <c r="A265" s="369" t="s">
        <v>181</v>
      </c>
      <c r="B265" s="125" t="s">
        <v>444</v>
      </c>
      <c r="C265" s="370" t="s">
        <v>444</v>
      </c>
      <c r="D265" s="371" t="s">
        <v>445</v>
      </c>
      <c r="E265" s="372" t="s">
        <v>12</v>
      </c>
      <c r="F265" s="373">
        <v>14.7</v>
      </c>
      <c r="G265" s="227">
        <v>207.6</v>
      </c>
      <c r="H265" s="227">
        <v>194.62</v>
      </c>
    </row>
    <row r="266" spans="1:8" ht="15">
      <c r="A266" s="369" t="s">
        <v>181</v>
      </c>
      <c r="B266" s="125" t="s">
        <v>446</v>
      </c>
      <c r="C266" s="370" t="s">
        <v>446</v>
      </c>
      <c r="D266" s="371" t="s">
        <v>447</v>
      </c>
      <c r="E266" s="372" t="s">
        <v>12</v>
      </c>
      <c r="F266" s="373">
        <v>14.7</v>
      </c>
      <c r="G266" s="227">
        <v>207.6</v>
      </c>
      <c r="H266" s="227">
        <v>194.62</v>
      </c>
    </row>
    <row r="267" spans="1:8" ht="15">
      <c r="A267" s="369" t="s">
        <v>181</v>
      </c>
      <c r="B267" s="125" t="s">
        <v>448</v>
      </c>
      <c r="C267" s="370" t="s">
        <v>448</v>
      </c>
      <c r="D267" s="371" t="s">
        <v>449</v>
      </c>
      <c r="E267" s="372" t="s">
        <v>12</v>
      </c>
      <c r="F267" s="373">
        <v>14.7</v>
      </c>
      <c r="G267" s="227">
        <v>207.6</v>
      </c>
      <c r="H267" s="227">
        <v>194.62</v>
      </c>
    </row>
    <row r="268" spans="1:8" ht="15">
      <c r="A268" s="369" t="s">
        <v>181</v>
      </c>
      <c r="B268" s="125" t="s">
        <v>450</v>
      </c>
      <c r="C268" s="370" t="s">
        <v>450</v>
      </c>
      <c r="D268" s="371" t="s">
        <v>451</v>
      </c>
      <c r="E268" s="372" t="s">
        <v>12</v>
      </c>
      <c r="F268" s="373">
        <v>14.7</v>
      </c>
      <c r="G268" s="227">
        <v>207.6</v>
      </c>
      <c r="H268" s="227">
        <v>194.62</v>
      </c>
    </row>
    <row r="269" spans="1:8" ht="15">
      <c r="A269" s="369" t="s">
        <v>181</v>
      </c>
      <c r="B269" s="125" t="s">
        <v>452</v>
      </c>
      <c r="C269" s="370" t="s">
        <v>452</v>
      </c>
      <c r="D269" s="371" t="s">
        <v>453</v>
      </c>
      <c r="E269" s="372" t="s">
        <v>12</v>
      </c>
      <c r="F269" s="373">
        <v>14.7</v>
      </c>
      <c r="G269" s="227">
        <v>207.6</v>
      </c>
      <c r="H269" s="227">
        <v>194.62</v>
      </c>
    </row>
    <row r="270" spans="1:8" ht="15">
      <c r="A270" s="369" t="s">
        <v>181</v>
      </c>
      <c r="B270" s="125" t="s">
        <v>454</v>
      </c>
      <c r="C270" s="370" t="s">
        <v>454</v>
      </c>
      <c r="D270" s="371" t="s">
        <v>455</v>
      </c>
      <c r="E270" s="372" t="s">
        <v>12</v>
      </c>
      <c r="F270" s="373">
        <v>14.7</v>
      </c>
      <c r="G270" s="227">
        <v>207.6</v>
      </c>
      <c r="H270" s="227">
        <v>194.62</v>
      </c>
    </row>
    <row r="271" spans="1:8" ht="15">
      <c r="A271" s="369" t="s">
        <v>181</v>
      </c>
      <c r="B271" s="125" t="s">
        <v>456</v>
      </c>
      <c r="C271" s="370" t="s">
        <v>456</v>
      </c>
      <c r="D271" s="371" t="s">
        <v>457</v>
      </c>
      <c r="E271" s="372" t="s">
        <v>12</v>
      </c>
      <c r="F271" s="373">
        <v>14.7</v>
      </c>
      <c r="G271" s="227">
        <v>207.6</v>
      </c>
      <c r="H271" s="227">
        <v>194.62</v>
      </c>
    </row>
    <row r="272" spans="1:8" ht="15">
      <c r="A272" s="369" t="s">
        <v>181</v>
      </c>
      <c r="B272" s="125" t="s">
        <v>458</v>
      </c>
      <c r="C272" s="370" t="s">
        <v>458</v>
      </c>
      <c r="D272" s="371" t="s">
        <v>459</v>
      </c>
      <c r="E272" s="372" t="s">
        <v>12</v>
      </c>
      <c r="F272" s="373">
        <v>14.7</v>
      </c>
      <c r="G272" s="227">
        <v>207.6</v>
      </c>
      <c r="H272" s="227">
        <v>194.62</v>
      </c>
    </row>
    <row r="273" spans="1:8" ht="15">
      <c r="A273" s="369" t="s">
        <v>181</v>
      </c>
      <c r="B273" s="125" t="s">
        <v>460</v>
      </c>
      <c r="C273" s="370" t="s">
        <v>460</v>
      </c>
      <c r="D273" s="371" t="s">
        <v>461</v>
      </c>
      <c r="E273" s="372" t="s">
        <v>12</v>
      </c>
      <c r="F273" s="373">
        <v>14.7</v>
      </c>
      <c r="G273" s="227">
        <v>207.6</v>
      </c>
      <c r="H273" s="227">
        <v>194.62</v>
      </c>
    </row>
    <row r="274" spans="1:8" ht="15">
      <c r="A274" s="369" t="s">
        <v>181</v>
      </c>
      <c r="B274" s="125" t="s">
        <v>462</v>
      </c>
      <c r="C274" s="370" t="s">
        <v>462</v>
      </c>
      <c r="D274" s="371" t="s">
        <v>463</v>
      </c>
      <c r="E274" s="372" t="s">
        <v>12</v>
      </c>
      <c r="F274" s="373">
        <v>14.7</v>
      </c>
      <c r="G274" s="227">
        <v>207.6</v>
      </c>
      <c r="H274" s="227">
        <v>194.62</v>
      </c>
    </row>
    <row r="275" spans="1:8" ht="15">
      <c r="A275" s="369" t="s">
        <v>181</v>
      </c>
      <c r="B275" s="125" t="s">
        <v>464</v>
      </c>
      <c r="C275" s="370" t="s">
        <v>464</v>
      </c>
      <c r="D275" s="371" t="s">
        <v>465</v>
      </c>
      <c r="E275" s="372" t="s">
        <v>12</v>
      </c>
      <c r="F275" s="373">
        <v>14.7</v>
      </c>
      <c r="G275" s="227">
        <v>207.6</v>
      </c>
      <c r="H275" s="227">
        <v>194.62</v>
      </c>
    </row>
    <row r="276" spans="1:8" ht="15">
      <c r="A276" s="369" t="s">
        <v>181</v>
      </c>
      <c r="B276" s="125" t="s">
        <v>466</v>
      </c>
      <c r="C276" s="370" t="s">
        <v>466</v>
      </c>
      <c r="D276" s="371" t="s">
        <v>467</v>
      </c>
      <c r="E276" s="372" t="s">
        <v>12</v>
      </c>
      <c r="F276" s="373">
        <v>14.7</v>
      </c>
      <c r="G276" s="227">
        <v>207.6</v>
      </c>
      <c r="H276" s="227">
        <v>194.62</v>
      </c>
    </row>
    <row r="277" spans="1:8" ht="15">
      <c r="A277" s="369" t="s">
        <v>181</v>
      </c>
      <c r="B277" s="125" t="s">
        <v>468</v>
      </c>
      <c r="C277" s="370" t="s">
        <v>468</v>
      </c>
      <c r="D277" s="371" t="s">
        <v>469</v>
      </c>
      <c r="E277" s="372" t="s">
        <v>12</v>
      </c>
      <c r="F277" s="373">
        <v>14.7</v>
      </c>
      <c r="G277" s="227">
        <v>207.6</v>
      </c>
      <c r="H277" s="227">
        <v>194.62</v>
      </c>
    </row>
    <row r="278" spans="1:8" ht="15">
      <c r="A278" s="369" t="s">
        <v>181</v>
      </c>
      <c r="B278" s="125" t="s">
        <v>470</v>
      </c>
      <c r="C278" s="370" t="s">
        <v>470</v>
      </c>
      <c r="D278" s="371" t="s">
        <v>471</v>
      </c>
      <c r="E278" s="372" t="s">
        <v>12</v>
      </c>
      <c r="F278" s="373">
        <v>14.7</v>
      </c>
      <c r="G278" s="227">
        <v>207.6</v>
      </c>
      <c r="H278" s="227">
        <v>194.62</v>
      </c>
    </row>
    <row r="279" spans="1:8" ht="15">
      <c r="A279" s="369" t="s">
        <v>181</v>
      </c>
      <c r="B279" s="125" t="s">
        <v>472</v>
      </c>
      <c r="C279" s="370" t="s">
        <v>472</v>
      </c>
      <c r="D279" s="371" t="s">
        <v>473</v>
      </c>
      <c r="E279" s="372" t="s">
        <v>12</v>
      </c>
      <c r="F279" s="373">
        <v>14.7</v>
      </c>
      <c r="G279" s="227">
        <v>207.6</v>
      </c>
      <c r="H279" s="227">
        <v>194.62</v>
      </c>
    </row>
    <row r="280" spans="1:8" ht="15">
      <c r="A280" s="369" t="s">
        <v>181</v>
      </c>
      <c r="B280" s="125" t="s">
        <v>474</v>
      </c>
      <c r="C280" s="370" t="s">
        <v>474</v>
      </c>
      <c r="D280" s="371" t="s">
        <v>475</v>
      </c>
      <c r="E280" s="372" t="s">
        <v>12</v>
      </c>
      <c r="F280" s="373">
        <v>14.7</v>
      </c>
      <c r="G280" s="227">
        <v>207.6</v>
      </c>
      <c r="H280" s="227">
        <v>194.62</v>
      </c>
    </row>
    <row r="281" spans="1:8" ht="15">
      <c r="A281" s="369" t="s">
        <v>181</v>
      </c>
      <c r="B281" s="125" t="s">
        <v>476</v>
      </c>
      <c r="C281" s="370" t="s">
        <v>476</v>
      </c>
      <c r="D281" s="371" t="s">
        <v>477</v>
      </c>
      <c r="E281" s="372" t="s">
        <v>12</v>
      </c>
      <c r="F281" s="373">
        <v>17.7</v>
      </c>
      <c r="G281" s="227">
        <v>219.39</v>
      </c>
      <c r="H281" s="227">
        <v>205.67</v>
      </c>
    </row>
    <row r="282" spans="1:8" ht="15">
      <c r="A282" s="369" t="s">
        <v>181</v>
      </c>
      <c r="B282" s="125" t="s">
        <v>478</v>
      </c>
      <c r="C282" s="370" t="s">
        <v>478</v>
      </c>
      <c r="D282" s="371" t="s">
        <v>479</v>
      </c>
      <c r="E282" s="372" t="s">
        <v>12</v>
      </c>
      <c r="F282" s="373">
        <v>17.7</v>
      </c>
      <c r="G282" s="227">
        <v>219.39</v>
      </c>
      <c r="H282" s="227">
        <v>205.67</v>
      </c>
    </row>
    <row r="283" spans="1:8" ht="15">
      <c r="A283" s="369" t="s">
        <v>181</v>
      </c>
      <c r="B283" s="125" t="s">
        <v>480</v>
      </c>
      <c r="C283" s="370" t="s">
        <v>480</v>
      </c>
      <c r="D283" s="371" t="s">
        <v>481</v>
      </c>
      <c r="E283" s="372" t="s">
        <v>12</v>
      </c>
      <c r="F283" s="373">
        <v>17.7</v>
      </c>
      <c r="G283" s="227">
        <v>219.39</v>
      </c>
      <c r="H283" s="227">
        <v>205.67</v>
      </c>
    </row>
    <row r="284" spans="1:8" ht="15">
      <c r="A284" s="369" t="s">
        <v>181</v>
      </c>
      <c r="B284" s="125" t="s">
        <v>482</v>
      </c>
      <c r="C284" s="370" t="s">
        <v>482</v>
      </c>
      <c r="D284" s="371" t="s">
        <v>483</v>
      </c>
      <c r="E284" s="372" t="s">
        <v>12</v>
      </c>
      <c r="F284" s="373">
        <v>17.7</v>
      </c>
      <c r="G284" s="227">
        <v>219.39</v>
      </c>
      <c r="H284" s="227">
        <v>205.67</v>
      </c>
    </row>
    <row r="285" spans="1:8" ht="15">
      <c r="A285" s="369" t="s">
        <v>181</v>
      </c>
      <c r="B285" s="125" t="s">
        <v>484</v>
      </c>
      <c r="C285" s="370" t="s">
        <v>484</v>
      </c>
      <c r="D285" s="371" t="s">
        <v>485</v>
      </c>
      <c r="E285" s="372" t="s">
        <v>12</v>
      </c>
      <c r="F285" s="373">
        <v>17.7</v>
      </c>
      <c r="G285" s="227">
        <v>219.39</v>
      </c>
      <c r="H285" s="227">
        <v>205.67</v>
      </c>
    </row>
    <row r="286" spans="1:8" ht="15">
      <c r="A286" s="369" t="s">
        <v>181</v>
      </c>
      <c r="B286" s="125" t="s">
        <v>486</v>
      </c>
      <c r="C286" s="370" t="s">
        <v>486</v>
      </c>
      <c r="D286" s="371" t="s">
        <v>487</v>
      </c>
      <c r="E286" s="372" t="s">
        <v>12</v>
      </c>
      <c r="F286" s="373">
        <v>17.7</v>
      </c>
      <c r="G286" s="227">
        <v>219.39</v>
      </c>
      <c r="H286" s="227">
        <v>205.67</v>
      </c>
    </row>
    <row r="287" spans="1:8" ht="15">
      <c r="A287" s="369" t="s">
        <v>181</v>
      </c>
      <c r="B287" s="125" t="s">
        <v>488</v>
      </c>
      <c r="C287" s="370" t="s">
        <v>488</v>
      </c>
      <c r="D287" s="371" t="s">
        <v>489</v>
      </c>
      <c r="E287" s="372" t="s">
        <v>12</v>
      </c>
      <c r="F287" s="373">
        <v>17.7</v>
      </c>
      <c r="G287" s="227">
        <v>219.39</v>
      </c>
      <c r="H287" s="227">
        <v>205.67</v>
      </c>
    </row>
    <row r="288" spans="1:8" ht="15">
      <c r="A288" s="369" t="s">
        <v>181</v>
      </c>
      <c r="B288" s="125" t="s">
        <v>490</v>
      </c>
      <c r="C288" s="370" t="s">
        <v>490</v>
      </c>
      <c r="D288" s="371" t="s">
        <v>491</v>
      </c>
      <c r="E288" s="372" t="s">
        <v>12</v>
      </c>
      <c r="F288" s="373">
        <v>17.7</v>
      </c>
      <c r="G288" s="227">
        <v>219.39</v>
      </c>
      <c r="H288" s="227">
        <v>205.67</v>
      </c>
    </row>
    <row r="289" spans="1:8" ht="15">
      <c r="A289" s="369" t="s">
        <v>181</v>
      </c>
      <c r="B289" s="125" t="s">
        <v>492</v>
      </c>
      <c r="C289" s="370" t="s">
        <v>492</v>
      </c>
      <c r="D289" s="371" t="s">
        <v>493</v>
      </c>
      <c r="E289" s="372" t="s">
        <v>12</v>
      </c>
      <c r="F289" s="373">
        <v>17.7</v>
      </c>
      <c r="G289" s="227">
        <v>219.39</v>
      </c>
      <c r="H289" s="227">
        <v>205.67</v>
      </c>
    </row>
    <row r="290" spans="1:8" ht="15">
      <c r="A290" s="369" t="s">
        <v>181</v>
      </c>
      <c r="B290" s="125" t="s">
        <v>494</v>
      </c>
      <c r="C290" s="370" t="s">
        <v>494</v>
      </c>
      <c r="D290" s="371" t="s">
        <v>495</v>
      </c>
      <c r="E290" s="372" t="s">
        <v>12</v>
      </c>
      <c r="F290" s="373">
        <v>17.7</v>
      </c>
      <c r="G290" s="227">
        <v>219.39</v>
      </c>
      <c r="H290" s="227">
        <v>205.67</v>
      </c>
    </row>
    <row r="291" spans="1:8" ht="15">
      <c r="A291" s="369" t="s">
        <v>181</v>
      </c>
      <c r="B291" s="125" t="s">
        <v>496</v>
      </c>
      <c r="C291" s="370" t="s">
        <v>496</v>
      </c>
      <c r="D291" s="371" t="s">
        <v>497</v>
      </c>
      <c r="E291" s="372" t="s">
        <v>12</v>
      </c>
      <c r="F291" s="373">
        <v>17.7</v>
      </c>
      <c r="G291" s="227">
        <v>219.39</v>
      </c>
      <c r="H291" s="227">
        <v>205.67</v>
      </c>
    </row>
    <row r="292" spans="1:8" ht="15">
      <c r="A292" s="369" t="s">
        <v>181</v>
      </c>
      <c r="B292" s="125" t="s">
        <v>498</v>
      </c>
      <c r="C292" s="370" t="s">
        <v>498</v>
      </c>
      <c r="D292" s="371" t="s">
        <v>499</v>
      </c>
      <c r="E292" s="372" t="s">
        <v>12</v>
      </c>
      <c r="F292" s="373">
        <v>17.7</v>
      </c>
      <c r="G292" s="227">
        <v>219.39</v>
      </c>
      <c r="H292" s="227">
        <v>205.67</v>
      </c>
    </row>
    <row r="293" spans="1:8" ht="15">
      <c r="A293" s="369" t="s">
        <v>181</v>
      </c>
      <c r="B293" s="125" t="s">
        <v>500</v>
      </c>
      <c r="C293" s="370" t="s">
        <v>500</v>
      </c>
      <c r="D293" s="371" t="s">
        <v>501</v>
      </c>
      <c r="E293" s="372" t="s">
        <v>12</v>
      </c>
      <c r="F293" s="373">
        <v>14.7</v>
      </c>
      <c r="G293" s="227">
        <v>207.6</v>
      </c>
      <c r="H293" s="227">
        <v>194.62</v>
      </c>
    </row>
    <row r="294" spans="1:8" ht="15">
      <c r="A294" s="369" t="s">
        <v>181</v>
      </c>
      <c r="B294" s="125" t="s">
        <v>502</v>
      </c>
      <c r="C294" s="370" t="s">
        <v>502</v>
      </c>
      <c r="D294" s="371" t="s">
        <v>503</v>
      </c>
      <c r="E294" s="372" t="s">
        <v>12</v>
      </c>
      <c r="F294" s="373">
        <v>14.7</v>
      </c>
      <c r="G294" s="227">
        <v>207.6</v>
      </c>
      <c r="H294" s="227">
        <v>194.62</v>
      </c>
    </row>
    <row r="295" spans="1:8" ht="15">
      <c r="A295" s="369" t="s">
        <v>181</v>
      </c>
      <c r="B295" s="125" t="s">
        <v>504</v>
      </c>
      <c r="C295" s="370" t="s">
        <v>504</v>
      </c>
      <c r="D295" s="371" t="s">
        <v>505</v>
      </c>
      <c r="E295" s="372" t="s">
        <v>12</v>
      </c>
      <c r="F295" s="373">
        <v>14.7</v>
      </c>
      <c r="G295" s="227">
        <v>207.6</v>
      </c>
      <c r="H295" s="227">
        <v>194.62</v>
      </c>
    </row>
    <row r="296" spans="1:8" ht="15">
      <c r="A296" s="369" t="s">
        <v>181</v>
      </c>
      <c r="B296" s="125" t="s">
        <v>506</v>
      </c>
      <c r="C296" s="370" t="s">
        <v>506</v>
      </c>
      <c r="D296" s="371" t="s">
        <v>507</v>
      </c>
      <c r="E296" s="372" t="s">
        <v>12</v>
      </c>
      <c r="F296" s="373">
        <v>14.7</v>
      </c>
      <c r="G296" s="227">
        <v>207.6</v>
      </c>
      <c r="H296" s="227">
        <v>194.62</v>
      </c>
    </row>
    <row r="297" spans="1:8" ht="15">
      <c r="A297" s="369" t="s">
        <v>181</v>
      </c>
      <c r="B297" s="125" t="s">
        <v>508</v>
      </c>
      <c r="C297" s="370" t="s">
        <v>508</v>
      </c>
      <c r="D297" s="371" t="s">
        <v>509</v>
      </c>
      <c r="E297" s="372" t="s">
        <v>12</v>
      </c>
      <c r="F297" s="373">
        <v>17.649999999999999</v>
      </c>
      <c r="G297" s="227">
        <v>249.13</v>
      </c>
      <c r="H297" s="227">
        <v>233.55</v>
      </c>
    </row>
    <row r="298" spans="1:8" ht="15">
      <c r="A298" s="369" t="s">
        <v>181</v>
      </c>
      <c r="B298" s="125" t="s">
        <v>510</v>
      </c>
      <c r="C298" s="370" t="s">
        <v>510</v>
      </c>
      <c r="D298" s="371" t="s">
        <v>511</v>
      </c>
      <c r="E298" s="372" t="s">
        <v>12</v>
      </c>
      <c r="F298" s="373">
        <v>17.649999999999999</v>
      </c>
      <c r="G298" s="227">
        <v>249.13</v>
      </c>
      <c r="H298" s="227">
        <v>233.55</v>
      </c>
    </row>
    <row r="299" spans="1:8" ht="15">
      <c r="A299" s="369" t="s">
        <v>181</v>
      </c>
      <c r="B299" s="125" t="s">
        <v>512</v>
      </c>
      <c r="C299" s="370" t="s">
        <v>512</v>
      </c>
      <c r="D299" s="371" t="s">
        <v>513</v>
      </c>
      <c r="E299" s="372" t="s">
        <v>12</v>
      </c>
      <c r="F299" s="373">
        <v>17.649999999999999</v>
      </c>
      <c r="G299" s="227">
        <v>249.13</v>
      </c>
      <c r="H299" s="227">
        <v>233.55</v>
      </c>
    </row>
    <row r="300" spans="1:8" ht="15">
      <c r="A300" s="369" t="s">
        <v>181</v>
      </c>
      <c r="B300" s="125" t="s">
        <v>514</v>
      </c>
      <c r="C300" s="370" t="s">
        <v>514</v>
      </c>
      <c r="D300" s="371" t="s">
        <v>515</v>
      </c>
      <c r="E300" s="372" t="s">
        <v>12</v>
      </c>
      <c r="F300" s="373">
        <v>17.649999999999999</v>
      </c>
      <c r="G300" s="227">
        <v>249.13</v>
      </c>
      <c r="H300" s="227">
        <v>233.55</v>
      </c>
    </row>
    <row r="301" spans="1:8" ht="15">
      <c r="A301" s="369" t="s">
        <v>181</v>
      </c>
      <c r="B301" s="125" t="s">
        <v>516</v>
      </c>
      <c r="C301" s="370" t="s">
        <v>516</v>
      </c>
      <c r="D301" s="371" t="s">
        <v>517</v>
      </c>
      <c r="E301" s="372" t="s">
        <v>12</v>
      </c>
      <c r="F301" s="373">
        <v>17.649999999999999</v>
      </c>
      <c r="G301" s="227">
        <v>249.13</v>
      </c>
      <c r="H301" s="227">
        <v>233.55</v>
      </c>
    </row>
    <row r="302" spans="1:8" ht="15">
      <c r="A302" s="369" t="s">
        <v>181</v>
      </c>
      <c r="B302" s="125" t="s">
        <v>518</v>
      </c>
      <c r="C302" s="370" t="s">
        <v>518</v>
      </c>
      <c r="D302" s="371" t="s">
        <v>519</v>
      </c>
      <c r="E302" s="372" t="s">
        <v>12</v>
      </c>
      <c r="F302" s="373">
        <v>17.649999999999999</v>
      </c>
      <c r="G302" s="227">
        <v>249.13</v>
      </c>
      <c r="H302" s="227">
        <v>233.55</v>
      </c>
    </row>
    <row r="303" spans="1:8" ht="15">
      <c r="A303" s="369" t="s">
        <v>181</v>
      </c>
      <c r="B303" s="125" t="s">
        <v>520</v>
      </c>
      <c r="C303" s="370" t="s">
        <v>520</v>
      </c>
      <c r="D303" s="371" t="s">
        <v>521</v>
      </c>
      <c r="E303" s="372" t="s">
        <v>12</v>
      </c>
      <c r="F303" s="373">
        <v>17.649999999999999</v>
      </c>
      <c r="G303" s="227">
        <v>249.13</v>
      </c>
      <c r="H303" s="227">
        <v>233.55</v>
      </c>
    </row>
    <row r="304" spans="1:8" ht="15">
      <c r="A304" s="369" t="s">
        <v>181</v>
      </c>
      <c r="B304" s="125" t="s">
        <v>522</v>
      </c>
      <c r="C304" s="370" t="s">
        <v>522</v>
      </c>
      <c r="D304" s="371" t="s">
        <v>523</v>
      </c>
      <c r="E304" s="372" t="s">
        <v>12</v>
      </c>
      <c r="F304" s="373">
        <v>17.649999999999999</v>
      </c>
      <c r="G304" s="227">
        <v>249.13</v>
      </c>
      <c r="H304" s="227">
        <v>233.55</v>
      </c>
    </row>
    <row r="305" spans="1:8" ht="15">
      <c r="A305" s="369" t="s">
        <v>181</v>
      </c>
      <c r="B305" s="125" t="s">
        <v>524</v>
      </c>
      <c r="C305" s="370" t="s">
        <v>524</v>
      </c>
      <c r="D305" s="371" t="s">
        <v>525</v>
      </c>
      <c r="E305" s="372" t="s">
        <v>12</v>
      </c>
      <c r="F305" s="373">
        <v>27.7</v>
      </c>
      <c r="G305" s="227">
        <v>446.34</v>
      </c>
      <c r="H305" s="227">
        <v>418.43</v>
      </c>
    </row>
    <row r="306" spans="1:8" ht="15">
      <c r="A306" s="369" t="s">
        <v>181</v>
      </c>
      <c r="B306" s="125" t="s">
        <v>526</v>
      </c>
      <c r="C306" s="370" t="s">
        <v>526</v>
      </c>
      <c r="D306" s="371" t="s">
        <v>527</v>
      </c>
      <c r="E306" s="372" t="s">
        <v>12</v>
      </c>
      <c r="F306" s="373">
        <v>27.7</v>
      </c>
      <c r="G306" s="227">
        <v>446.34</v>
      </c>
      <c r="H306" s="227">
        <v>418.43</v>
      </c>
    </row>
    <row r="307" spans="1:8" ht="15">
      <c r="A307" s="369" t="s">
        <v>181</v>
      </c>
      <c r="B307" s="125" t="s">
        <v>528</v>
      </c>
      <c r="C307" s="370" t="s">
        <v>528</v>
      </c>
      <c r="D307" s="371" t="s">
        <v>529</v>
      </c>
      <c r="E307" s="372" t="s">
        <v>12</v>
      </c>
      <c r="F307" s="373">
        <v>27.7</v>
      </c>
      <c r="G307" s="227">
        <v>446.34</v>
      </c>
      <c r="H307" s="227">
        <v>418.43</v>
      </c>
    </row>
    <row r="308" spans="1:8" ht="15">
      <c r="A308" s="369" t="s">
        <v>181</v>
      </c>
      <c r="B308" s="125" t="s">
        <v>530</v>
      </c>
      <c r="C308" s="370" t="s">
        <v>530</v>
      </c>
      <c r="D308" s="371" t="s">
        <v>531</v>
      </c>
      <c r="E308" s="372" t="s">
        <v>12</v>
      </c>
      <c r="F308" s="373">
        <v>27.7</v>
      </c>
      <c r="G308" s="227">
        <v>446.34</v>
      </c>
      <c r="H308" s="227">
        <v>418.43</v>
      </c>
    </row>
    <row r="309" spans="1:8" ht="15">
      <c r="A309" s="369" t="s">
        <v>181</v>
      </c>
      <c r="B309" s="125" t="s">
        <v>532</v>
      </c>
      <c r="C309" s="370" t="s">
        <v>532</v>
      </c>
      <c r="D309" s="371" t="s">
        <v>533</v>
      </c>
      <c r="E309" s="372" t="s">
        <v>12</v>
      </c>
      <c r="F309" s="373">
        <v>13.95</v>
      </c>
      <c r="G309" s="227">
        <v>197.22</v>
      </c>
      <c r="H309" s="227">
        <v>184.89</v>
      </c>
    </row>
    <row r="310" spans="1:8" ht="15">
      <c r="A310" s="369" t="s">
        <v>181</v>
      </c>
      <c r="B310" s="125" t="s">
        <v>534</v>
      </c>
      <c r="C310" s="370" t="s">
        <v>534</v>
      </c>
      <c r="D310" s="371" t="s">
        <v>535</v>
      </c>
      <c r="E310" s="372" t="s">
        <v>12</v>
      </c>
      <c r="F310" s="373">
        <v>13.95</v>
      </c>
      <c r="G310" s="227">
        <v>197.22</v>
      </c>
      <c r="H310" s="227">
        <v>184.89</v>
      </c>
    </row>
    <row r="311" spans="1:8" ht="15">
      <c r="A311" s="369" t="s">
        <v>181</v>
      </c>
      <c r="B311" s="125" t="s">
        <v>536</v>
      </c>
      <c r="C311" s="370" t="s">
        <v>536</v>
      </c>
      <c r="D311" s="371" t="s">
        <v>537</v>
      </c>
      <c r="E311" s="372" t="s">
        <v>12</v>
      </c>
      <c r="F311" s="373">
        <v>13.95</v>
      </c>
      <c r="G311" s="227">
        <v>197.22</v>
      </c>
      <c r="H311" s="227">
        <v>184.89</v>
      </c>
    </row>
    <row r="312" spans="1:8" ht="15">
      <c r="A312" s="369" t="s">
        <v>181</v>
      </c>
      <c r="B312" s="125" t="s">
        <v>538</v>
      </c>
      <c r="C312" s="370" t="s">
        <v>538</v>
      </c>
      <c r="D312" s="371" t="s">
        <v>539</v>
      </c>
      <c r="E312" s="372" t="s">
        <v>12</v>
      </c>
      <c r="F312" s="373">
        <v>13.95</v>
      </c>
      <c r="G312" s="227">
        <v>197.22</v>
      </c>
      <c r="H312" s="227">
        <v>184.89</v>
      </c>
    </row>
    <row r="313" spans="1:8" ht="15">
      <c r="A313" s="369" t="s">
        <v>181</v>
      </c>
      <c r="B313" s="125" t="s">
        <v>540</v>
      </c>
      <c r="C313" s="370" t="s">
        <v>540</v>
      </c>
      <c r="D313" s="371" t="s">
        <v>541</v>
      </c>
      <c r="E313" s="372" t="s">
        <v>12</v>
      </c>
      <c r="F313" s="373">
        <v>13.95</v>
      </c>
      <c r="G313" s="227">
        <v>197.22</v>
      </c>
      <c r="H313" s="227">
        <v>184.89</v>
      </c>
    </row>
    <row r="314" spans="1:8" ht="15">
      <c r="A314" s="369" t="s">
        <v>181</v>
      </c>
      <c r="B314" s="125" t="s">
        <v>542</v>
      </c>
      <c r="C314" s="370" t="s">
        <v>542</v>
      </c>
      <c r="D314" s="371" t="s">
        <v>543</v>
      </c>
      <c r="E314" s="372" t="s">
        <v>12</v>
      </c>
      <c r="F314" s="373">
        <v>13.95</v>
      </c>
      <c r="G314" s="227">
        <v>197.22</v>
      </c>
      <c r="H314" s="227">
        <v>184.89</v>
      </c>
    </row>
    <row r="315" spans="1:8" ht="15">
      <c r="A315" s="369" t="s">
        <v>181</v>
      </c>
      <c r="B315" s="125" t="s">
        <v>544</v>
      </c>
      <c r="C315" s="370" t="s">
        <v>544</v>
      </c>
      <c r="D315" s="371" t="s">
        <v>545</v>
      </c>
      <c r="E315" s="372" t="s">
        <v>12</v>
      </c>
      <c r="F315" s="373">
        <v>13.95</v>
      </c>
      <c r="G315" s="227">
        <v>197.22</v>
      </c>
      <c r="H315" s="227">
        <v>184.89</v>
      </c>
    </row>
    <row r="316" spans="1:8" ht="15">
      <c r="A316" s="369" t="s">
        <v>181</v>
      </c>
      <c r="B316" s="125" t="s">
        <v>546</v>
      </c>
      <c r="C316" s="370" t="s">
        <v>546</v>
      </c>
      <c r="D316" s="371" t="s">
        <v>547</v>
      </c>
      <c r="E316" s="372" t="s">
        <v>12</v>
      </c>
      <c r="F316" s="373">
        <v>13.95</v>
      </c>
      <c r="G316" s="227">
        <v>197.22</v>
      </c>
      <c r="H316" s="227">
        <v>184.89</v>
      </c>
    </row>
    <row r="317" spans="1:8" ht="15">
      <c r="A317" s="369" t="s">
        <v>181</v>
      </c>
      <c r="B317" s="125" t="s">
        <v>548</v>
      </c>
      <c r="C317" s="370" t="s">
        <v>548</v>
      </c>
      <c r="D317" s="371" t="s">
        <v>549</v>
      </c>
      <c r="E317" s="372" t="s">
        <v>12</v>
      </c>
      <c r="F317" s="373">
        <v>13.95</v>
      </c>
      <c r="G317" s="227">
        <v>197.22</v>
      </c>
      <c r="H317" s="227">
        <v>184.89</v>
      </c>
    </row>
    <row r="318" spans="1:8" ht="15">
      <c r="A318" s="369" t="s">
        <v>181</v>
      </c>
      <c r="B318" s="125" t="s">
        <v>550</v>
      </c>
      <c r="C318" s="370" t="s">
        <v>550</v>
      </c>
      <c r="D318" s="371" t="s">
        <v>551</v>
      </c>
      <c r="E318" s="372" t="s">
        <v>12</v>
      </c>
      <c r="F318" s="373">
        <v>13.95</v>
      </c>
      <c r="G318" s="227">
        <v>197.22</v>
      </c>
      <c r="H318" s="227">
        <v>184.89</v>
      </c>
    </row>
    <row r="319" spans="1:8" ht="15">
      <c r="A319" s="369" t="s">
        <v>181</v>
      </c>
      <c r="B319" s="125" t="s">
        <v>552</v>
      </c>
      <c r="C319" s="370" t="s">
        <v>552</v>
      </c>
      <c r="D319" s="371" t="s">
        <v>553</v>
      </c>
      <c r="E319" s="372" t="s">
        <v>12</v>
      </c>
      <c r="F319" s="373">
        <v>13.95</v>
      </c>
      <c r="G319" s="227">
        <v>197.22</v>
      </c>
      <c r="H319" s="227">
        <v>184.89</v>
      </c>
    </row>
    <row r="320" spans="1:8" ht="15">
      <c r="A320" s="369" t="s">
        <v>181</v>
      </c>
      <c r="B320" s="125" t="s">
        <v>554</v>
      </c>
      <c r="C320" s="370" t="s">
        <v>554</v>
      </c>
      <c r="D320" s="371" t="s">
        <v>555</v>
      </c>
      <c r="E320" s="372" t="s">
        <v>12</v>
      </c>
      <c r="F320" s="373">
        <v>13.95</v>
      </c>
      <c r="G320" s="227">
        <v>197.22</v>
      </c>
      <c r="H320" s="227">
        <v>184.89</v>
      </c>
    </row>
    <row r="321" spans="1:8" ht="15">
      <c r="A321" s="369" t="s">
        <v>181</v>
      </c>
      <c r="B321" s="125" t="s">
        <v>556</v>
      </c>
      <c r="C321" s="370" t="s">
        <v>556</v>
      </c>
      <c r="D321" s="371" t="s">
        <v>557</v>
      </c>
      <c r="E321" s="372" t="s">
        <v>12</v>
      </c>
      <c r="F321" s="373">
        <v>13.95</v>
      </c>
      <c r="G321" s="227">
        <v>197.22</v>
      </c>
      <c r="H321" s="227">
        <v>184.89</v>
      </c>
    </row>
    <row r="322" spans="1:8" ht="15">
      <c r="A322" s="369" t="s">
        <v>181</v>
      </c>
      <c r="B322" s="125" t="s">
        <v>558</v>
      </c>
      <c r="C322" s="370" t="s">
        <v>558</v>
      </c>
      <c r="D322" s="371" t="s">
        <v>559</v>
      </c>
      <c r="E322" s="372" t="s">
        <v>12</v>
      </c>
      <c r="F322" s="373">
        <v>13.95</v>
      </c>
      <c r="G322" s="227">
        <v>197.22</v>
      </c>
      <c r="H322" s="227">
        <v>184.89</v>
      </c>
    </row>
    <row r="323" spans="1:8" ht="15">
      <c r="A323" s="369" t="s">
        <v>181</v>
      </c>
      <c r="B323" s="125" t="s">
        <v>560</v>
      </c>
      <c r="C323" s="370" t="s">
        <v>560</v>
      </c>
      <c r="D323" s="371" t="s">
        <v>561</v>
      </c>
      <c r="E323" s="372" t="s">
        <v>12</v>
      </c>
      <c r="F323" s="373">
        <v>13.95</v>
      </c>
      <c r="G323" s="227">
        <v>197.22</v>
      </c>
      <c r="H323" s="227">
        <v>184.89</v>
      </c>
    </row>
    <row r="324" spans="1:8" ht="15">
      <c r="A324" s="369" t="s">
        <v>181</v>
      </c>
      <c r="B324" s="125" t="s">
        <v>562</v>
      </c>
      <c r="C324" s="370" t="s">
        <v>562</v>
      </c>
      <c r="D324" s="371" t="s">
        <v>563</v>
      </c>
      <c r="E324" s="372" t="s">
        <v>12</v>
      </c>
      <c r="F324" s="373">
        <v>13.95</v>
      </c>
      <c r="G324" s="227">
        <v>197.22</v>
      </c>
      <c r="H324" s="227">
        <v>184.89</v>
      </c>
    </row>
    <row r="325" spans="1:8" ht="15">
      <c r="A325" s="369" t="s">
        <v>181</v>
      </c>
      <c r="B325" s="125" t="s">
        <v>564</v>
      </c>
      <c r="C325" s="370" t="s">
        <v>564</v>
      </c>
      <c r="D325" s="371" t="s">
        <v>565</v>
      </c>
      <c r="E325" s="372" t="s">
        <v>12</v>
      </c>
      <c r="F325" s="373">
        <v>13.95</v>
      </c>
      <c r="G325" s="227">
        <v>197.22</v>
      </c>
      <c r="H325" s="227">
        <v>184.89</v>
      </c>
    </row>
    <row r="326" spans="1:8" ht="15">
      <c r="A326" s="369" t="s">
        <v>181</v>
      </c>
      <c r="B326" s="125" t="s">
        <v>566</v>
      </c>
      <c r="C326" s="370" t="s">
        <v>566</v>
      </c>
      <c r="D326" s="371" t="s">
        <v>567</v>
      </c>
      <c r="E326" s="372" t="s">
        <v>12</v>
      </c>
      <c r="F326" s="373">
        <v>13.95</v>
      </c>
      <c r="G326" s="227">
        <v>197.22</v>
      </c>
      <c r="H326" s="227">
        <v>184.89</v>
      </c>
    </row>
    <row r="327" spans="1:8" ht="15">
      <c r="A327" s="369" t="s">
        <v>181</v>
      </c>
      <c r="B327" s="125" t="s">
        <v>568</v>
      </c>
      <c r="C327" s="370" t="s">
        <v>568</v>
      </c>
      <c r="D327" s="371" t="s">
        <v>569</v>
      </c>
      <c r="E327" s="372" t="s">
        <v>12</v>
      </c>
      <c r="F327" s="373">
        <v>13.95</v>
      </c>
      <c r="G327" s="227">
        <v>197.22</v>
      </c>
      <c r="H327" s="227">
        <v>184.89</v>
      </c>
    </row>
    <row r="328" spans="1:8" ht="15">
      <c r="A328" s="369" t="s">
        <v>181</v>
      </c>
      <c r="B328" s="125" t="s">
        <v>570</v>
      </c>
      <c r="C328" s="370" t="s">
        <v>570</v>
      </c>
      <c r="D328" s="371" t="s">
        <v>571</v>
      </c>
      <c r="E328" s="372" t="s">
        <v>12</v>
      </c>
      <c r="F328" s="373">
        <v>13.95</v>
      </c>
      <c r="G328" s="227">
        <v>197.22</v>
      </c>
      <c r="H328" s="227">
        <v>184.89</v>
      </c>
    </row>
    <row r="329" spans="1:8" ht="15">
      <c r="A329" s="369" t="s">
        <v>181</v>
      </c>
      <c r="B329" s="125" t="s">
        <v>572</v>
      </c>
      <c r="C329" s="370" t="s">
        <v>572</v>
      </c>
      <c r="D329" s="371" t="s">
        <v>573</v>
      </c>
      <c r="E329" s="372" t="s">
        <v>12</v>
      </c>
      <c r="F329" s="373">
        <v>13.95</v>
      </c>
      <c r="G329" s="227">
        <v>197.22</v>
      </c>
      <c r="H329" s="227">
        <v>184.89</v>
      </c>
    </row>
    <row r="330" spans="1:8" ht="15">
      <c r="A330" s="369" t="s">
        <v>181</v>
      </c>
      <c r="B330" s="125" t="s">
        <v>574</v>
      </c>
      <c r="C330" s="370" t="s">
        <v>574</v>
      </c>
      <c r="D330" s="371" t="s">
        <v>575</v>
      </c>
      <c r="E330" s="372" t="s">
        <v>12</v>
      </c>
      <c r="F330" s="373">
        <v>13.95</v>
      </c>
      <c r="G330" s="227">
        <v>197.22</v>
      </c>
      <c r="H330" s="227">
        <v>184.89</v>
      </c>
    </row>
    <row r="331" spans="1:8" ht="15">
      <c r="A331" s="369" t="s">
        <v>181</v>
      </c>
      <c r="B331" s="125" t="s">
        <v>576</v>
      </c>
      <c r="C331" s="370" t="s">
        <v>576</v>
      </c>
      <c r="D331" s="371" t="s">
        <v>577</v>
      </c>
      <c r="E331" s="372" t="s">
        <v>12</v>
      </c>
      <c r="F331" s="373">
        <v>13.95</v>
      </c>
      <c r="G331" s="227">
        <v>197.22</v>
      </c>
      <c r="H331" s="227">
        <v>184.89</v>
      </c>
    </row>
    <row r="332" spans="1:8" ht="15">
      <c r="A332" s="369" t="s">
        <v>181</v>
      </c>
      <c r="B332" s="125" t="s">
        <v>578</v>
      </c>
      <c r="C332" s="370" t="s">
        <v>578</v>
      </c>
      <c r="D332" s="371" t="s">
        <v>579</v>
      </c>
      <c r="E332" s="372" t="s">
        <v>12</v>
      </c>
      <c r="F332" s="373">
        <v>13.95</v>
      </c>
      <c r="G332" s="227">
        <v>197.22</v>
      </c>
      <c r="H332" s="227">
        <v>184.89</v>
      </c>
    </row>
    <row r="333" spans="1:8" ht="15">
      <c r="A333" s="369" t="s">
        <v>181</v>
      </c>
      <c r="B333" s="125" t="s">
        <v>580</v>
      </c>
      <c r="C333" s="370" t="s">
        <v>580</v>
      </c>
      <c r="D333" s="371" t="s">
        <v>581</v>
      </c>
      <c r="E333" s="372" t="s">
        <v>12</v>
      </c>
      <c r="F333" s="373">
        <v>13.95</v>
      </c>
      <c r="G333" s="227">
        <v>197.22</v>
      </c>
      <c r="H333" s="227">
        <v>184.89</v>
      </c>
    </row>
    <row r="334" spans="1:8" ht="15">
      <c r="A334" s="369" t="s">
        <v>181</v>
      </c>
      <c r="B334" s="125" t="s">
        <v>582</v>
      </c>
      <c r="C334" s="370" t="s">
        <v>582</v>
      </c>
      <c r="D334" s="371" t="s">
        <v>583</v>
      </c>
      <c r="E334" s="372" t="s">
        <v>12</v>
      </c>
      <c r="F334" s="373">
        <v>13.95</v>
      </c>
      <c r="G334" s="227">
        <v>197.22</v>
      </c>
      <c r="H334" s="227">
        <v>184.89</v>
      </c>
    </row>
    <row r="335" spans="1:8" ht="15">
      <c r="A335" s="369" t="s">
        <v>181</v>
      </c>
      <c r="B335" s="125" t="s">
        <v>584</v>
      </c>
      <c r="C335" s="370" t="s">
        <v>584</v>
      </c>
      <c r="D335" s="371" t="s">
        <v>585</v>
      </c>
      <c r="E335" s="372" t="s">
        <v>12</v>
      </c>
      <c r="F335" s="373">
        <v>13.95</v>
      </c>
      <c r="G335" s="227">
        <v>197.22</v>
      </c>
      <c r="H335" s="227">
        <v>184.89</v>
      </c>
    </row>
    <row r="336" spans="1:8" ht="15">
      <c r="A336" s="369" t="s">
        <v>181</v>
      </c>
      <c r="B336" s="125" t="s">
        <v>586</v>
      </c>
      <c r="C336" s="370" t="s">
        <v>586</v>
      </c>
      <c r="D336" s="371" t="s">
        <v>587</v>
      </c>
      <c r="E336" s="372" t="s">
        <v>12</v>
      </c>
      <c r="F336" s="373">
        <v>13.95</v>
      </c>
      <c r="G336" s="227">
        <v>197.22</v>
      </c>
      <c r="H336" s="227">
        <v>184.89</v>
      </c>
    </row>
    <row r="337" spans="1:8" ht="15">
      <c r="A337" s="369" t="s">
        <v>181</v>
      </c>
      <c r="B337" s="125" t="s">
        <v>588</v>
      </c>
      <c r="C337" s="370" t="s">
        <v>588</v>
      </c>
      <c r="D337" s="371" t="s">
        <v>589</v>
      </c>
      <c r="E337" s="372" t="s">
        <v>12</v>
      </c>
      <c r="F337" s="373">
        <v>13.95</v>
      </c>
      <c r="G337" s="227">
        <v>197.22</v>
      </c>
      <c r="H337" s="227">
        <v>184.89</v>
      </c>
    </row>
    <row r="338" spans="1:8" ht="15">
      <c r="A338" s="369" t="s">
        <v>181</v>
      </c>
      <c r="B338" s="125" t="s">
        <v>590</v>
      </c>
      <c r="C338" s="370" t="s">
        <v>590</v>
      </c>
      <c r="D338" s="371" t="s">
        <v>591</v>
      </c>
      <c r="E338" s="372" t="s">
        <v>12</v>
      </c>
      <c r="F338" s="373">
        <v>13.95</v>
      </c>
      <c r="G338" s="227">
        <v>197.22</v>
      </c>
      <c r="H338" s="227">
        <v>184.89</v>
      </c>
    </row>
    <row r="339" spans="1:8" ht="15">
      <c r="A339" s="369" t="s">
        <v>181</v>
      </c>
      <c r="B339" s="125" t="s">
        <v>592</v>
      </c>
      <c r="C339" s="370" t="s">
        <v>592</v>
      </c>
      <c r="D339" s="371" t="s">
        <v>593</v>
      </c>
      <c r="E339" s="372" t="s">
        <v>12</v>
      </c>
      <c r="F339" s="373">
        <v>13.95</v>
      </c>
      <c r="G339" s="227">
        <v>197.22</v>
      </c>
      <c r="H339" s="227">
        <v>184.89</v>
      </c>
    </row>
    <row r="340" spans="1:8" ht="15">
      <c r="A340" s="369" t="s">
        <v>181</v>
      </c>
      <c r="B340" s="125" t="s">
        <v>594</v>
      </c>
      <c r="C340" s="370" t="s">
        <v>594</v>
      </c>
      <c r="D340" s="371" t="s">
        <v>595</v>
      </c>
      <c r="E340" s="372" t="s">
        <v>12</v>
      </c>
      <c r="F340" s="373">
        <v>13.95</v>
      </c>
      <c r="G340" s="227">
        <v>197.22</v>
      </c>
      <c r="H340" s="227">
        <v>184.89</v>
      </c>
    </row>
    <row r="341" spans="1:8" ht="15">
      <c r="A341" s="369" t="s">
        <v>181</v>
      </c>
      <c r="B341" s="125" t="s">
        <v>596</v>
      </c>
      <c r="C341" s="370" t="s">
        <v>596</v>
      </c>
      <c r="D341" s="371" t="s">
        <v>597</v>
      </c>
      <c r="E341" s="372" t="s">
        <v>12</v>
      </c>
      <c r="F341" s="373">
        <v>13.95</v>
      </c>
      <c r="G341" s="227">
        <v>197.22</v>
      </c>
      <c r="H341" s="227">
        <v>184.89</v>
      </c>
    </row>
    <row r="342" spans="1:8" ht="15">
      <c r="A342" s="369" t="s">
        <v>181</v>
      </c>
      <c r="B342" s="125" t="s">
        <v>598</v>
      </c>
      <c r="C342" s="370" t="s">
        <v>598</v>
      </c>
      <c r="D342" s="371" t="s">
        <v>599</v>
      </c>
      <c r="E342" s="372" t="s">
        <v>12</v>
      </c>
      <c r="F342" s="373">
        <v>13.95</v>
      </c>
      <c r="G342" s="227">
        <v>197.22</v>
      </c>
      <c r="H342" s="227">
        <v>184.89</v>
      </c>
    </row>
    <row r="343" spans="1:8" ht="15">
      <c r="A343" s="369" t="s">
        <v>181</v>
      </c>
      <c r="B343" s="125" t="s">
        <v>600</v>
      </c>
      <c r="C343" s="370" t="s">
        <v>600</v>
      </c>
      <c r="D343" s="371" t="s">
        <v>601</v>
      </c>
      <c r="E343" s="372" t="s">
        <v>12</v>
      </c>
      <c r="F343" s="373">
        <v>13.95</v>
      </c>
      <c r="G343" s="227">
        <v>197.22</v>
      </c>
      <c r="H343" s="227">
        <v>184.89</v>
      </c>
    </row>
    <row r="344" spans="1:8" ht="15">
      <c r="A344" s="369" t="s">
        <v>181</v>
      </c>
      <c r="B344" s="125" t="s">
        <v>602</v>
      </c>
      <c r="C344" s="370" t="s">
        <v>602</v>
      </c>
      <c r="D344" s="371" t="s">
        <v>603</v>
      </c>
      <c r="E344" s="372" t="s">
        <v>12</v>
      </c>
      <c r="F344" s="373">
        <v>13.95</v>
      </c>
      <c r="G344" s="227">
        <v>197.22</v>
      </c>
      <c r="H344" s="227">
        <v>184.89</v>
      </c>
    </row>
    <row r="345" spans="1:8" ht="15">
      <c r="A345" s="369" t="s">
        <v>181</v>
      </c>
      <c r="B345" s="125" t="s">
        <v>604</v>
      </c>
      <c r="C345" s="370" t="s">
        <v>604</v>
      </c>
      <c r="D345" s="371" t="s">
        <v>605</v>
      </c>
      <c r="E345" s="372" t="s">
        <v>12</v>
      </c>
      <c r="F345" s="373">
        <v>13.95</v>
      </c>
      <c r="G345" s="227">
        <v>197.22</v>
      </c>
      <c r="H345" s="227">
        <v>184.89</v>
      </c>
    </row>
    <row r="346" spans="1:8" ht="15">
      <c r="A346" s="369" t="s">
        <v>181</v>
      </c>
      <c r="B346" s="125" t="s">
        <v>606</v>
      </c>
      <c r="C346" s="370" t="s">
        <v>606</v>
      </c>
      <c r="D346" s="371" t="s">
        <v>607</v>
      </c>
      <c r="E346" s="372" t="s">
        <v>12</v>
      </c>
      <c r="F346" s="373">
        <v>13.95</v>
      </c>
      <c r="G346" s="227">
        <v>197.22</v>
      </c>
      <c r="H346" s="227">
        <v>184.89</v>
      </c>
    </row>
    <row r="347" spans="1:8" ht="15">
      <c r="A347" s="369" t="s">
        <v>181</v>
      </c>
      <c r="B347" s="125" t="s">
        <v>608</v>
      </c>
      <c r="C347" s="370" t="s">
        <v>608</v>
      </c>
      <c r="D347" s="371" t="s">
        <v>609</v>
      </c>
      <c r="E347" s="372" t="s">
        <v>12</v>
      </c>
      <c r="F347" s="373">
        <v>13.95</v>
      </c>
      <c r="G347" s="227">
        <v>197.22</v>
      </c>
      <c r="H347" s="227">
        <v>184.89</v>
      </c>
    </row>
    <row r="348" spans="1:8" ht="15">
      <c r="A348" s="369" t="s">
        <v>181</v>
      </c>
      <c r="B348" s="125" t="s">
        <v>610</v>
      </c>
      <c r="C348" s="370" t="s">
        <v>610</v>
      </c>
      <c r="D348" s="371" t="s">
        <v>611</v>
      </c>
      <c r="E348" s="372" t="s">
        <v>12</v>
      </c>
      <c r="F348" s="373">
        <v>13.95</v>
      </c>
      <c r="G348" s="227">
        <v>197.22</v>
      </c>
      <c r="H348" s="227">
        <v>184.89</v>
      </c>
    </row>
    <row r="349" spans="1:8" ht="15">
      <c r="A349" s="369" t="s">
        <v>181</v>
      </c>
      <c r="B349" s="125" t="s">
        <v>612</v>
      </c>
      <c r="C349" s="370" t="s">
        <v>612</v>
      </c>
      <c r="D349" s="371" t="s">
        <v>613</v>
      </c>
      <c r="E349" s="372" t="s">
        <v>12</v>
      </c>
      <c r="F349" s="373">
        <v>13.95</v>
      </c>
      <c r="G349" s="227">
        <v>197.22</v>
      </c>
      <c r="H349" s="227">
        <v>184.89</v>
      </c>
    </row>
    <row r="350" spans="1:8" ht="15">
      <c r="A350" s="369" t="s">
        <v>181</v>
      </c>
      <c r="B350" s="125" t="s">
        <v>614</v>
      </c>
      <c r="C350" s="370" t="s">
        <v>614</v>
      </c>
      <c r="D350" s="371" t="s">
        <v>615</v>
      </c>
      <c r="E350" s="372" t="s">
        <v>12</v>
      </c>
      <c r="F350" s="373">
        <v>13.95</v>
      </c>
      <c r="G350" s="227">
        <v>197.22</v>
      </c>
      <c r="H350" s="227">
        <v>184.89</v>
      </c>
    </row>
    <row r="351" spans="1:8" ht="15">
      <c r="A351" s="369" t="s">
        <v>181</v>
      </c>
      <c r="B351" s="125" t="s">
        <v>616</v>
      </c>
      <c r="C351" s="370" t="s">
        <v>616</v>
      </c>
      <c r="D351" s="371" t="s">
        <v>617</v>
      </c>
      <c r="E351" s="372" t="s">
        <v>12</v>
      </c>
      <c r="F351" s="373">
        <v>13.95</v>
      </c>
      <c r="G351" s="227">
        <v>197.22</v>
      </c>
      <c r="H351" s="227">
        <v>184.89</v>
      </c>
    </row>
    <row r="352" spans="1:8" ht="15">
      <c r="A352" s="369" t="s">
        <v>181</v>
      </c>
      <c r="B352" s="125" t="s">
        <v>618</v>
      </c>
      <c r="C352" s="370" t="s">
        <v>618</v>
      </c>
      <c r="D352" s="371" t="s">
        <v>619</v>
      </c>
      <c r="E352" s="372" t="s">
        <v>12</v>
      </c>
      <c r="F352" s="373">
        <v>13.95</v>
      </c>
      <c r="G352" s="227">
        <v>197.22</v>
      </c>
      <c r="H352" s="227">
        <v>184.89</v>
      </c>
    </row>
    <row r="353" spans="1:8" ht="15">
      <c r="A353" s="369" t="s">
        <v>181</v>
      </c>
      <c r="B353" s="125" t="s">
        <v>620</v>
      </c>
      <c r="C353" s="370" t="s">
        <v>620</v>
      </c>
      <c r="D353" s="371" t="s">
        <v>621</v>
      </c>
      <c r="E353" s="372" t="s">
        <v>12</v>
      </c>
      <c r="F353" s="373">
        <v>13.95</v>
      </c>
      <c r="G353" s="227">
        <v>197.22</v>
      </c>
      <c r="H353" s="227">
        <v>184.89</v>
      </c>
    </row>
    <row r="354" spans="1:8" ht="15">
      <c r="A354" s="369" t="s">
        <v>181</v>
      </c>
      <c r="B354" s="125" t="s">
        <v>622</v>
      </c>
      <c r="C354" s="370" t="s">
        <v>622</v>
      </c>
      <c r="D354" s="371" t="s">
        <v>623</v>
      </c>
      <c r="E354" s="372" t="s">
        <v>12</v>
      </c>
      <c r="F354" s="373">
        <v>16.149999999999999</v>
      </c>
      <c r="G354" s="227">
        <v>228.36</v>
      </c>
      <c r="H354" s="227">
        <v>214.08</v>
      </c>
    </row>
    <row r="355" spans="1:8" ht="15">
      <c r="A355" s="369" t="s">
        <v>181</v>
      </c>
      <c r="B355" s="125" t="s">
        <v>624</v>
      </c>
      <c r="C355" s="370" t="s">
        <v>624</v>
      </c>
      <c r="D355" s="371" t="s">
        <v>625</v>
      </c>
      <c r="E355" s="372" t="s">
        <v>12</v>
      </c>
      <c r="F355" s="373">
        <v>16.149999999999999</v>
      </c>
      <c r="G355" s="227">
        <v>228.36</v>
      </c>
      <c r="H355" s="227">
        <v>214.08</v>
      </c>
    </row>
    <row r="356" spans="1:8" ht="15">
      <c r="A356" s="369" t="s">
        <v>181</v>
      </c>
      <c r="B356" s="125" t="s">
        <v>626</v>
      </c>
      <c r="C356" s="370" t="s">
        <v>626</v>
      </c>
      <c r="D356" s="371" t="s">
        <v>627</v>
      </c>
      <c r="E356" s="372" t="s">
        <v>12</v>
      </c>
      <c r="F356" s="373">
        <v>16.149999999999999</v>
      </c>
      <c r="G356" s="227">
        <v>228.36</v>
      </c>
      <c r="H356" s="227">
        <v>214.08</v>
      </c>
    </row>
    <row r="357" spans="1:8" ht="15">
      <c r="A357" s="369" t="s">
        <v>181</v>
      </c>
      <c r="B357" s="125" t="s">
        <v>628</v>
      </c>
      <c r="C357" s="370" t="s">
        <v>628</v>
      </c>
      <c r="D357" s="371" t="s">
        <v>629</v>
      </c>
      <c r="E357" s="372" t="s">
        <v>12</v>
      </c>
      <c r="F357" s="373">
        <v>16.149999999999999</v>
      </c>
      <c r="G357" s="227">
        <v>228.36</v>
      </c>
      <c r="H357" s="227">
        <v>214.08</v>
      </c>
    </row>
    <row r="358" spans="1:8" ht="15">
      <c r="A358" s="369" t="s">
        <v>181</v>
      </c>
      <c r="B358" s="125" t="s">
        <v>630</v>
      </c>
      <c r="C358" s="370" t="s">
        <v>630</v>
      </c>
      <c r="D358" s="371" t="s">
        <v>631</v>
      </c>
      <c r="E358" s="372" t="s">
        <v>12</v>
      </c>
      <c r="F358" s="373">
        <v>16.149999999999999</v>
      </c>
      <c r="G358" s="227">
        <v>228.36</v>
      </c>
      <c r="H358" s="227">
        <v>214.08</v>
      </c>
    </row>
    <row r="359" spans="1:8" ht="15">
      <c r="A359" s="369" t="s">
        <v>181</v>
      </c>
      <c r="B359" s="125" t="s">
        <v>632</v>
      </c>
      <c r="C359" s="370" t="s">
        <v>632</v>
      </c>
      <c r="D359" s="371" t="s">
        <v>633</v>
      </c>
      <c r="E359" s="372" t="s">
        <v>12</v>
      </c>
      <c r="F359" s="373">
        <v>21.05</v>
      </c>
      <c r="G359" s="227">
        <v>311.39999999999998</v>
      </c>
      <c r="H359" s="227">
        <v>291.93</v>
      </c>
    </row>
    <row r="360" spans="1:8" ht="15">
      <c r="A360" s="369" t="s">
        <v>181</v>
      </c>
      <c r="B360" s="125" t="s">
        <v>634</v>
      </c>
      <c r="C360" s="370" t="s">
        <v>634</v>
      </c>
      <c r="D360" s="371" t="s">
        <v>635</v>
      </c>
      <c r="E360" s="372" t="s">
        <v>12</v>
      </c>
      <c r="F360" s="373">
        <v>21.05</v>
      </c>
      <c r="G360" s="227">
        <v>311.39999999999998</v>
      </c>
      <c r="H360" s="227">
        <v>291.93</v>
      </c>
    </row>
    <row r="361" spans="1:8" ht="15">
      <c r="A361" s="369" t="s">
        <v>181</v>
      </c>
      <c r="B361" s="125" t="s">
        <v>636</v>
      </c>
      <c r="C361" s="370" t="s">
        <v>636</v>
      </c>
      <c r="D361" s="371" t="s">
        <v>637</v>
      </c>
      <c r="E361" s="372" t="s">
        <v>12</v>
      </c>
      <c r="F361" s="373">
        <v>21.05</v>
      </c>
      <c r="G361" s="227">
        <v>311.39999999999998</v>
      </c>
      <c r="H361" s="227">
        <v>291.93</v>
      </c>
    </row>
    <row r="362" spans="1:8" ht="15">
      <c r="A362" s="369" t="s">
        <v>181</v>
      </c>
      <c r="B362" s="125" t="s">
        <v>638</v>
      </c>
      <c r="C362" s="370" t="s">
        <v>638</v>
      </c>
      <c r="D362" s="371" t="s">
        <v>639</v>
      </c>
      <c r="E362" s="372" t="s">
        <v>12</v>
      </c>
      <c r="F362" s="373">
        <v>21.05</v>
      </c>
      <c r="G362" s="227">
        <v>311.39999999999998</v>
      </c>
      <c r="H362" s="227">
        <v>291.93</v>
      </c>
    </row>
    <row r="363" spans="1:8" ht="15">
      <c r="A363" s="369" t="s">
        <v>181</v>
      </c>
      <c r="B363" s="125" t="s">
        <v>640</v>
      </c>
      <c r="C363" s="370" t="s">
        <v>640</v>
      </c>
      <c r="D363" s="371" t="s">
        <v>641</v>
      </c>
      <c r="E363" s="372" t="s">
        <v>12</v>
      </c>
      <c r="F363" s="373">
        <v>21.05</v>
      </c>
      <c r="G363" s="227">
        <v>311.39999999999998</v>
      </c>
      <c r="H363" s="227">
        <v>291.93</v>
      </c>
    </row>
    <row r="364" spans="1:8" ht="15">
      <c r="A364" s="369" t="s">
        <v>181</v>
      </c>
      <c r="B364" s="125" t="s">
        <v>642</v>
      </c>
      <c r="C364" s="370" t="s">
        <v>642</v>
      </c>
      <c r="D364" s="371" t="s">
        <v>643</v>
      </c>
      <c r="E364" s="372" t="s">
        <v>12</v>
      </c>
      <c r="F364" s="373">
        <v>21.05</v>
      </c>
      <c r="G364" s="227">
        <v>311.39999999999998</v>
      </c>
      <c r="H364" s="227">
        <v>291.93</v>
      </c>
    </row>
    <row r="365" spans="1:8" ht="15">
      <c r="A365" s="369" t="s">
        <v>181</v>
      </c>
      <c r="B365" s="125" t="s">
        <v>644</v>
      </c>
      <c r="C365" s="370" t="s">
        <v>644</v>
      </c>
      <c r="D365" s="371" t="s">
        <v>645</v>
      </c>
      <c r="E365" s="372" t="s">
        <v>12</v>
      </c>
      <c r="F365" s="373">
        <v>21.05</v>
      </c>
      <c r="G365" s="227">
        <v>311.39999999999998</v>
      </c>
      <c r="H365" s="227">
        <v>291.93</v>
      </c>
    </row>
    <row r="366" spans="1:8" ht="15">
      <c r="A366" s="369" t="s">
        <v>181</v>
      </c>
      <c r="B366" s="125" t="s">
        <v>646</v>
      </c>
      <c r="C366" s="370" t="s">
        <v>646</v>
      </c>
      <c r="D366" s="371" t="s">
        <v>647</v>
      </c>
      <c r="E366" s="372" t="s">
        <v>12</v>
      </c>
      <c r="F366" s="373">
        <v>21.05</v>
      </c>
      <c r="G366" s="227">
        <v>311.39999999999998</v>
      </c>
      <c r="H366" s="227">
        <v>291.93</v>
      </c>
    </row>
    <row r="367" spans="1:8" ht="15">
      <c r="A367" s="369" t="s">
        <v>181</v>
      </c>
      <c r="B367" s="125" t="s">
        <v>648</v>
      </c>
      <c r="C367" s="370" t="s">
        <v>648</v>
      </c>
      <c r="D367" s="371" t="s">
        <v>649</v>
      </c>
      <c r="E367" s="372" t="s">
        <v>12</v>
      </c>
      <c r="F367" s="373">
        <v>21.05</v>
      </c>
      <c r="G367" s="227">
        <v>311.39999999999998</v>
      </c>
      <c r="H367" s="227">
        <v>291.93</v>
      </c>
    </row>
    <row r="368" spans="1:8" ht="15">
      <c r="A368" s="369" t="s">
        <v>181</v>
      </c>
      <c r="B368" s="125" t="s">
        <v>650</v>
      </c>
      <c r="C368" s="370" t="s">
        <v>650</v>
      </c>
      <c r="D368" s="371" t="s">
        <v>651</v>
      </c>
      <c r="E368" s="372" t="s">
        <v>12</v>
      </c>
      <c r="F368" s="373">
        <v>21.05</v>
      </c>
      <c r="G368" s="227">
        <v>311.39999999999998</v>
      </c>
      <c r="H368" s="227">
        <v>291.93</v>
      </c>
    </row>
    <row r="369" spans="1:8" ht="15">
      <c r="A369" s="369" t="s">
        <v>181</v>
      </c>
      <c r="B369" s="125" t="s">
        <v>652</v>
      </c>
      <c r="C369" s="370" t="s">
        <v>652</v>
      </c>
      <c r="D369" s="371" t="s">
        <v>653</v>
      </c>
      <c r="E369" s="372" t="s">
        <v>12</v>
      </c>
      <c r="F369" s="373">
        <v>27.2</v>
      </c>
      <c r="G369" s="227">
        <v>384.07</v>
      </c>
      <c r="H369" s="227">
        <v>360.05</v>
      </c>
    </row>
    <row r="370" spans="1:8" ht="15">
      <c r="A370" s="369" t="s">
        <v>181</v>
      </c>
      <c r="B370" s="125" t="s">
        <v>654</v>
      </c>
      <c r="C370" s="370" t="s">
        <v>654</v>
      </c>
      <c r="D370" s="371" t="s">
        <v>655</v>
      </c>
      <c r="E370" s="372" t="s">
        <v>12</v>
      </c>
      <c r="F370" s="373">
        <v>27.2</v>
      </c>
      <c r="G370" s="227">
        <v>384.07</v>
      </c>
      <c r="H370" s="227">
        <v>360.05</v>
      </c>
    </row>
    <row r="371" spans="1:8" ht="15">
      <c r="A371" s="369" t="s">
        <v>181</v>
      </c>
      <c r="B371" s="125" t="s">
        <v>656</v>
      </c>
      <c r="C371" s="370" t="s">
        <v>656</v>
      </c>
      <c r="D371" s="371" t="s">
        <v>657</v>
      </c>
      <c r="E371" s="372" t="s">
        <v>12</v>
      </c>
      <c r="F371" s="373">
        <v>27.2</v>
      </c>
      <c r="G371" s="227">
        <v>384.07</v>
      </c>
      <c r="H371" s="227">
        <v>360.05</v>
      </c>
    </row>
    <row r="372" spans="1:8" ht="15">
      <c r="A372" s="369" t="s">
        <v>181</v>
      </c>
      <c r="B372" s="125" t="s">
        <v>658</v>
      </c>
      <c r="C372" s="370" t="s">
        <v>658</v>
      </c>
      <c r="D372" s="371" t="s">
        <v>659</v>
      </c>
      <c r="E372" s="372" t="s">
        <v>12</v>
      </c>
      <c r="F372" s="373">
        <v>27.2</v>
      </c>
      <c r="G372" s="227">
        <v>384.07</v>
      </c>
      <c r="H372" s="227">
        <v>360.05</v>
      </c>
    </row>
    <row r="373" spans="1:8" ht="15">
      <c r="A373" s="369" t="s">
        <v>181</v>
      </c>
      <c r="B373" s="125" t="s">
        <v>660</v>
      </c>
      <c r="C373" s="370" t="s">
        <v>660</v>
      </c>
      <c r="D373" s="371" t="s">
        <v>661</v>
      </c>
      <c r="E373" s="372" t="s">
        <v>12</v>
      </c>
      <c r="F373" s="373">
        <v>27.2</v>
      </c>
      <c r="G373" s="227">
        <v>384.07</v>
      </c>
      <c r="H373" s="227">
        <v>360.05</v>
      </c>
    </row>
    <row r="374" spans="1:8" ht="15">
      <c r="A374" s="369" t="s">
        <v>181</v>
      </c>
      <c r="B374" s="125" t="s">
        <v>662</v>
      </c>
      <c r="C374" s="370" t="s">
        <v>662</v>
      </c>
      <c r="D374" s="371" t="s">
        <v>663</v>
      </c>
      <c r="E374" s="372" t="s">
        <v>12</v>
      </c>
      <c r="F374" s="373">
        <v>14.7</v>
      </c>
      <c r="G374" s="227">
        <v>214.2</v>
      </c>
      <c r="H374" s="227">
        <v>200.81</v>
      </c>
    </row>
    <row r="375" spans="1:8" ht="15">
      <c r="A375" s="369" t="s">
        <v>181</v>
      </c>
      <c r="B375" s="125" t="s">
        <v>664</v>
      </c>
      <c r="C375" s="370" t="s">
        <v>664</v>
      </c>
      <c r="D375" s="371" t="s">
        <v>665</v>
      </c>
      <c r="E375" s="372" t="s">
        <v>12</v>
      </c>
      <c r="F375" s="373">
        <v>14.7</v>
      </c>
      <c r="G375" s="227">
        <v>214.2</v>
      </c>
      <c r="H375" s="227">
        <v>200.81</v>
      </c>
    </row>
    <row r="376" spans="1:8" ht="15">
      <c r="A376" s="369" t="s">
        <v>181</v>
      </c>
      <c r="B376" s="125" t="s">
        <v>666</v>
      </c>
      <c r="C376" s="370" t="s">
        <v>666</v>
      </c>
      <c r="D376" s="371" t="s">
        <v>667</v>
      </c>
      <c r="E376" s="372" t="s">
        <v>12</v>
      </c>
      <c r="F376" s="373">
        <v>14.7</v>
      </c>
      <c r="G376" s="227">
        <v>214.2</v>
      </c>
      <c r="H376" s="227">
        <v>200.81</v>
      </c>
    </row>
    <row r="377" spans="1:8" ht="15">
      <c r="A377" s="369" t="s">
        <v>181</v>
      </c>
      <c r="B377" s="125" t="s">
        <v>668</v>
      </c>
      <c r="C377" s="370" t="s">
        <v>668</v>
      </c>
      <c r="D377" s="371" t="s">
        <v>669</v>
      </c>
      <c r="E377" s="372" t="s">
        <v>12</v>
      </c>
      <c r="F377" s="373">
        <v>14.7</v>
      </c>
      <c r="G377" s="227">
        <v>214.2</v>
      </c>
      <c r="H377" s="227">
        <v>200.81</v>
      </c>
    </row>
    <row r="378" spans="1:8" ht="15">
      <c r="A378" s="369" t="s">
        <v>181</v>
      </c>
      <c r="B378" s="125" t="s">
        <v>670</v>
      </c>
      <c r="C378" s="370" t="s">
        <v>670</v>
      </c>
      <c r="D378" s="371" t="s">
        <v>671</v>
      </c>
      <c r="E378" s="372" t="s">
        <v>12</v>
      </c>
      <c r="F378" s="373">
        <v>14.7</v>
      </c>
      <c r="G378" s="227">
        <v>214.2</v>
      </c>
      <c r="H378" s="227">
        <v>200.81</v>
      </c>
    </row>
    <row r="379" spans="1:8" ht="15">
      <c r="A379" s="369" t="s">
        <v>181</v>
      </c>
      <c r="B379" s="125" t="s">
        <v>672</v>
      </c>
      <c r="C379" s="370" t="s">
        <v>672</v>
      </c>
      <c r="D379" s="371" t="s">
        <v>673</v>
      </c>
      <c r="E379" s="372" t="s">
        <v>12</v>
      </c>
      <c r="F379" s="373">
        <v>14.7</v>
      </c>
      <c r="G379" s="227">
        <v>214.2</v>
      </c>
      <c r="H379" s="227">
        <v>200.81</v>
      </c>
    </row>
    <row r="380" spans="1:8" ht="15">
      <c r="A380" s="369" t="s">
        <v>181</v>
      </c>
      <c r="B380" s="125" t="s">
        <v>674</v>
      </c>
      <c r="C380" s="370" t="s">
        <v>674</v>
      </c>
      <c r="D380" s="371" t="s">
        <v>675</v>
      </c>
      <c r="E380" s="372" t="s">
        <v>12</v>
      </c>
      <c r="F380" s="373">
        <v>14.7</v>
      </c>
      <c r="G380" s="227">
        <v>214.2</v>
      </c>
      <c r="H380" s="227">
        <v>200.81</v>
      </c>
    </row>
    <row r="381" spans="1:8" ht="15">
      <c r="A381" s="369" t="s">
        <v>181</v>
      </c>
      <c r="B381" s="125" t="s">
        <v>676</v>
      </c>
      <c r="C381" s="370" t="s">
        <v>676</v>
      </c>
      <c r="D381" s="371" t="s">
        <v>677</v>
      </c>
      <c r="E381" s="372" t="s">
        <v>12</v>
      </c>
      <c r="F381" s="373">
        <v>14.7</v>
      </c>
      <c r="G381" s="227">
        <v>214.2</v>
      </c>
      <c r="H381" s="227">
        <v>200.81</v>
      </c>
    </row>
    <row r="382" spans="1:8" ht="15">
      <c r="A382" s="369" t="s">
        <v>181</v>
      </c>
      <c r="B382" s="125" t="s">
        <v>678</v>
      </c>
      <c r="C382" s="370" t="s">
        <v>678</v>
      </c>
      <c r="D382" s="371" t="s">
        <v>679</v>
      </c>
      <c r="E382" s="372" t="s">
        <v>12</v>
      </c>
      <c r="F382" s="373">
        <v>17.649999999999999</v>
      </c>
      <c r="G382" s="227">
        <v>256.20999999999998</v>
      </c>
      <c r="H382" s="227">
        <v>240.19</v>
      </c>
    </row>
    <row r="383" spans="1:8" ht="15">
      <c r="A383" s="369" t="s">
        <v>181</v>
      </c>
      <c r="B383" s="125" t="s">
        <v>680</v>
      </c>
      <c r="C383" s="370" t="s">
        <v>680</v>
      </c>
      <c r="D383" s="371" t="s">
        <v>681</v>
      </c>
      <c r="E383" s="372" t="s">
        <v>12</v>
      </c>
      <c r="F383" s="373">
        <v>17.649999999999999</v>
      </c>
      <c r="G383" s="227">
        <v>256.20999999999998</v>
      </c>
      <c r="H383" s="227">
        <v>240.19</v>
      </c>
    </row>
    <row r="384" spans="1:8" ht="15">
      <c r="A384" s="369" t="s">
        <v>181</v>
      </c>
      <c r="B384" s="125" t="s">
        <v>682</v>
      </c>
      <c r="C384" s="370" t="s">
        <v>682</v>
      </c>
      <c r="D384" s="371" t="s">
        <v>683</v>
      </c>
      <c r="E384" s="372" t="s">
        <v>12</v>
      </c>
      <c r="F384" s="373">
        <v>17.649999999999999</v>
      </c>
      <c r="G384" s="227">
        <v>256.20999999999998</v>
      </c>
      <c r="H384" s="227">
        <v>240.19</v>
      </c>
    </row>
    <row r="385" spans="1:8" ht="15">
      <c r="A385" s="369" t="s">
        <v>181</v>
      </c>
      <c r="B385" s="125" t="s">
        <v>684</v>
      </c>
      <c r="C385" s="370" t="s">
        <v>684</v>
      </c>
      <c r="D385" s="371" t="s">
        <v>685</v>
      </c>
      <c r="E385" s="372" t="s">
        <v>12</v>
      </c>
      <c r="F385" s="373">
        <v>17.649999999999999</v>
      </c>
      <c r="G385" s="227">
        <v>256.20999999999998</v>
      </c>
      <c r="H385" s="227">
        <v>240.19</v>
      </c>
    </row>
    <row r="386" spans="1:8" ht="15">
      <c r="A386" s="369" t="s">
        <v>181</v>
      </c>
      <c r="B386" s="125" t="s">
        <v>686</v>
      </c>
      <c r="C386" s="370" t="s">
        <v>686</v>
      </c>
      <c r="D386" s="371" t="s">
        <v>687</v>
      </c>
      <c r="E386" s="372" t="s">
        <v>12</v>
      </c>
      <c r="F386" s="373">
        <v>17.649999999999999</v>
      </c>
      <c r="G386" s="227">
        <v>256.20999999999998</v>
      </c>
      <c r="H386" s="227">
        <v>240.19</v>
      </c>
    </row>
    <row r="387" spans="1:8" ht="15">
      <c r="A387" s="369" t="s">
        <v>181</v>
      </c>
      <c r="B387" s="125" t="s">
        <v>688</v>
      </c>
      <c r="C387" s="370" t="s">
        <v>688</v>
      </c>
      <c r="D387" s="371" t="s">
        <v>689</v>
      </c>
      <c r="E387" s="372" t="s">
        <v>12</v>
      </c>
      <c r="F387" s="373">
        <v>13.95</v>
      </c>
      <c r="G387" s="227">
        <v>203</v>
      </c>
      <c r="H387" s="227">
        <v>190.31</v>
      </c>
    </row>
    <row r="388" spans="1:8" ht="15">
      <c r="A388" s="369" t="s">
        <v>181</v>
      </c>
      <c r="B388" s="125" t="s">
        <v>690</v>
      </c>
      <c r="C388" s="370" t="s">
        <v>690</v>
      </c>
      <c r="D388" s="371" t="s">
        <v>691</v>
      </c>
      <c r="E388" s="372" t="s">
        <v>12</v>
      </c>
      <c r="F388" s="373">
        <v>13.95</v>
      </c>
      <c r="G388" s="227">
        <v>203</v>
      </c>
      <c r="H388" s="227">
        <v>190.31</v>
      </c>
    </row>
    <row r="389" spans="1:8" ht="15">
      <c r="A389" s="369" t="s">
        <v>181</v>
      </c>
      <c r="B389" s="125" t="s">
        <v>692</v>
      </c>
      <c r="C389" s="370" t="s">
        <v>692</v>
      </c>
      <c r="D389" s="371" t="s">
        <v>693</v>
      </c>
      <c r="E389" s="372" t="s">
        <v>12</v>
      </c>
      <c r="F389" s="373">
        <v>13.95</v>
      </c>
      <c r="G389" s="227">
        <v>203</v>
      </c>
      <c r="H389" s="227">
        <v>190.31</v>
      </c>
    </row>
    <row r="390" spans="1:8" ht="15">
      <c r="A390" s="369" t="s">
        <v>181</v>
      </c>
      <c r="B390" s="125" t="s">
        <v>694</v>
      </c>
      <c r="C390" s="370" t="s">
        <v>694</v>
      </c>
      <c r="D390" s="371" t="s">
        <v>695</v>
      </c>
      <c r="E390" s="372" t="s">
        <v>12</v>
      </c>
      <c r="F390" s="373">
        <v>13.95</v>
      </c>
      <c r="G390" s="227">
        <v>203</v>
      </c>
      <c r="H390" s="227">
        <v>190.31</v>
      </c>
    </row>
    <row r="391" spans="1:8" ht="15">
      <c r="A391" s="369" t="s">
        <v>181</v>
      </c>
      <c r="B391" s="125" t="s">
        <v>696</v>
      </c>
      <c r="C391" s="370" t="s">
        <v>696</v>
      </c>
      <c r="D391" s="371" t="s">
        <v>697</v>
      </c>
      <c r="E391" s="372" t="s">
        <v>12</v>
      </c>
      <c r="F391" s="373">
        <v>13.95</v>
      </c>
      <c r="G391" s="227">
        <v>203</v>
      </c>
      <c r="H391" s="227">
        <v>190.31</v>
      </c>
    </row>
    <row r="392" spans="1:8" ht="15">
      <c r="A392" s="369" t="s">
        <v>181</v>
      </c>
      <c r="B392" s="125" t="s">
        <v>698</v>
      </c>
      <c r="C392" s="370" t="s">
        <v>698</v>
      </c>
      <c r="D392" s="371" t="s">
        <v>699</v>
      </c>
      <c r="E392" s="372" t="s">
        <v>12</v>
      </c>
      <c r="F392" s="373">
        <v>13.95</v>
      </c>
      <c r="G392" s="227">
        <v>203</v>
      </c>
      <c r="H392" s="227">
        <v>190.31</v>
      </c>
    </row>
    <row r="393" spans="1:8" ht="15">
      <c r="A393" s="369" t="s">
        <v>181</v>
      </c>
      <c r="B393" s="125" t="s">
        <v>700</v>
      </c>
      <c r="C393" s="370" t="s">
        <v>700</v>
      </c>
      <c r="D393" s="371" t="s">
        <v>701</v>
      </c>
      <c r="E393" s="372" t="s">
        <v>12</v>
      </c>
      <c r="F393" s="373">
        <v>13.95</v>
      </c>
      <c r="G393" s="227">
        <v>203</v>
      </c>
      <c r="H393" s="227">
        <v>190.31</v>
      </c>
    </row>
    <row r="394" spans="1:8" ht="15">
      <c r="A394" s="369" t="s">
        <v>181</v>
      </c>
      <c r="B394" s="125" t="s">
        <v>702</v>
      </c>
      <c r="C394" s="370" t="s">
        <v>702</v>
      </c>
      <c r="D394" s="371" t="s">
        <v>703</v>
      </c>
      <c r="E394" s="372" t="s">
        <v>12</v>
      </c>
      <c r="F394" s="373">
        <v>13.95</v>
      </c>
      <c r="G394" s="227">
        <v>203</v>
      </c>
      <c r="H394" s="227">
        <v>190.31</v>
      </c>
    </row>
    <row r="395" spans="1:8" ht="15">
      <c r="A395" s="369" t="s">
        <v>181</v>
      </c>
      <c r="B395" s="125" t="s">
        <v>704</v>
      </c>
      <c r="C395" s="370" t="s">
        <v>704</v>
      </c>
      <c r="D395" s="371" t="s">
        <v>705</v>
      </c>
      <c r="E395" s="372" t="s">
        <v>12</v>
      </c>
      <c r="F395" s="373">
        <v>13.95</v>
      </c>
      <c r="G395" s="227">
        <v>203</v>
      </c>
      <c r="H395" s="227">
        <v>190.31</v>
      </c>
    </row>
    <row r="396" spans="1:8" ht="15">
      <c r="A396" s="369" t="s">
        <v>181</v>
      </c>
      <c r="B396" s="125" t="s">
        <v>706</v>
      </c>
      <c r="C396" s="370" t="s">
        <v>706</v>
      </c>
      <c r="D396" s="371" t="s">
        <v>707</v>
      </c>
      <c r="E396" s="372" t="s">
        <v>12</v>
      </c>
      <c r="F396" s="373">
        <v>13.95</v>
      </c>
      <c r="G396" s="227">
        <v>203</v>
      </c>
      <c r="H396" s="227">
        <v>190.31</v>
      </c>
    </row>
    <row r="397" spans="1:8" ht="15">
      <c r="A397" s="369" t="s">
        <v>181</v>
      </c>
      <c r="B397" s="125" t="s">
        <v>708</v>
      </c>
      <c r="C397" s="370" t="s">
        <v>708</v>
      </c>
      <c r="D397" s="371" t="s">
        <v>709</v>
      </c>
      <c r="E397" s="372" t="s">
        <v>12</v>
      </c>
      <c r="F397" s="373">
        <v>14.7</v>
      </c>
      <c r="G397" s="227">
        <v>214.2</v>
      </c>
      <c r="H397" s="227">
        <v>200.81</v>
      </c>
    </row>
    <row r="398" spans="1:8" ht="15">
      <c r="A398" s="369" t="s">
        <v>181</v>
      </c>
      <c r="B398" s="125" t="s">
        <v>710</v>
      </c>
      <c r="C398" s="370" t="s">
        <v>710</v>
      </c>
      <c r="D398" s="371" t="s">
        <v>711</v>
      </c>
      <c r="E398" s="372" t="s">
        <v>12</v>
      </c>
      <c r="F398" s="373">
        <v>14.7</v>
      </c>
      <c r="G398" s="227">
        <v>214.2</v>
      </c>
      <c r="H398" s="227">
        <v>200.81</v>
      </c>
    </row>
    <row r="399" spans="1:8" ht="15">
      <c r="A399" s="369" t="s">
        <v>181</v>
      </c>
      <c r="B399" s="125" t="s">
        <v>712</v>
      </c>
      <c r="C399" s="370" t="s">
        <v>712</v>
      </c>
      <c r="D399" s="371" t="s">
        <v>713</v>
      </c>
      <c r="E399" s="372" t="s">
        <v>12</v>
      </c>
      <c r="F399" s="373">
        <v>14.7</v>
      </c>
      <c r="G399" s="227">
        <v>214.2</v>
      </c>
      <c r="H399" s="227">
        <v>200.81</v>
      </c>
    </row>
    <row r="400" spans="1:8" ht="15">
      <c r="A400" s="369" t="s">
        <v>181</v>
      </c>
      <c r="B400" s="125" t="s">
        <v>714</v>
      </c>
      <c r="C400" s="370" t="s">
        <v>714</v>
      </c>
      <c r="D400" s="371" t="s">
        <v>715</v>
      </c>
      <c r="E400" s="372" t="s">
        <v>12</v>
      </c>
      <c r="F400" s="373">
        <v>14.7</v>
      </c>
      <c r="G400" s="227">
        <v>214.2</v>
      </c>
      <c r="H400" s="227">
        <v>200.81</v>
      </c>
    </row>
    <row r="401" spans="1:8" ht="15">
      <c r="A401" s="369" t="s">
        <v>181</v>
      </c>
      <c r="B401" s="125" t="s">
        <v>716</v>
      </c>
      <c r="C401" s="370" t="s">
        <v>716</v>
      </c>
      <c r="D401" s="371" t="s">
        <v>709</v>
      </c>
      <c r="E401" s="372" t="s">
        <v>12</v>
      </c>
      <c r="F401" s="373">
        <v>14.7</v>
      </c>
      <c r="G401" s="227">
        <v>214.2</v>
      </c>
      <c r="H401" s="227">
        <v>200.81</v>
      </c>
    </row>
    <row r="402" spans="1:8" ht="15">
      <c r="A402" s="369" t="s">
        <v>181</v>
      </c>
      <c r="B402" s="125" t="s">
        <v>717</v>
      </c>
      <c r="C402" s="370" t="s">
        <v>717</v>
      </c>
      <c r="D402" s="371" t="s">
        <v>711</v>
      </c>
      <c r="E402" s="372" t="s">
        <v>12</v>
      </c>
      <c r="F402" s="373">
        <v>14.7</v>
      </c>
      <c r="G402" s="227">
        <v>214.2</v>
      </c>
      <c r="H402" s="227">
        <v>200.81</v>
      </c>
    </row>
    <row r="403" spans="1:8" ht="15">
      <c r="A403" s="369" t="s">
        <v>181</v>
      </c>
      <c r="B403" s="125" t="s">
        <v>718</v>
      </c>
      <c r="C403" s="370" t="s">
        <v>718</v>
      </c>
      <c r="D403" s="371" t="s">
        <v>713</v>
      </c>
      <c r="E403" s="372" t="s">
        <v>12</v>
      </c>
      <c r="F403" s="373">
        <v>14.7</v>
      </c>
      <c r="G403" s="227">
        <v>214.2</v>
      </c>
      <c r="H403" s="227">
        <v>200.81</v>
      </c>
    </row>
    <row r="404" spans="1:8" ht="15">
      <c r="A404" s="369" t="s">
        <v>181</v>
      </c>
      <c r="B404" s="125" t="s">
        <v>719</v>
      </c>
      <c r="C404" s="370" t="s">
        <v>719</v>
      </c>
      <c r="D404" s="371" t="s">
        <v>715</v>
      </c>
      <c r="E404" s="372" t="s">
        <v>12</v>
      </c>
      <c r="F404" s="373">
        <v>14.7</v>
      </c>
      <c r="G404" s="227">
        <v>214.2</v>
      </c>
      <c r="H404" s="227">
        <v>200.81</v>
      </c>
    </row>
    <row r="405" spans="1:8" ht="15">
      <c r="A405" s="369" t="s">
        <v>181</v>
      </c>
      <c r="B405" s="125" t="s">
        <v>720</v>
      </c>
      <c r="C405" s="370" t="s">
        <v>720</v>
      </c>
      <c r="D405" s="371" t="s">
        <v>721</v>
      </c>
      <c r="E405" s="372" t="s">
        <v>12</v>
      </c>
      <c r="F405" s="373">
        <v>69.95</v>
      </c>
      <c r="G405" s="227">
        <v>968.09</v>
      </c>
      <c r="H405" s="227">
        <v>907.56</v>
      </c>
    </row>
    <row r="406" spans="1:8" ht="15">
      <c r="A406" s="369" t="s">
        <v>181</v>
      </c>
      <c r="B406" s="125" t="s">
        <v>722</v>
      </c>
      <c r="C406" s="370" t="s">
        <v>722</v>
      </c>
      <c r="D406" s="371" t="s">
        <v>723</v>
      </c>
      <c r="E406" s="372" t="s">
        <v>12</v>
      </c>
      <c r="F406" s="373">
        <v>69.95</v>
      </c>
      <c r="G406" s="227">
        <v>968.09</v>
      </c>
      <c r="H406" s="227">
        <v>907.56</v>
      </c>
    </row>
    <row r="407" spans="1:8" ht="15">
      <c r="A407" s="369" t="s">
        <v>181</v>
      </c>
      <c r="B407" s="125" t="s">
        <v>724</v>
      </c>
      <c r="C407" s="370" t="s">
        <v>724</v>
      </c>
      <c r="D407" s="371" t="s">
        <v>725</v>
      </c>
      <c r="E407" s="372" t="s">
        <v>12</v>
      </c>
      <c r="F407" s="373">
        <v>69.95</v>
      </c>
      <c r="G407" s="227">
        <v>968.09</v>
      </c>
      <c r="H407" s="227">
        <v>907.56</v>
      </c>
    </row>
    <row r="408" spans="1:8" ht="15">
      <c r="A408" s="369" t="s">
        <v>181</v>
      </c>
      <c r="B408" s="125" t="s">
        <v>726</v>
      </c>
      <c r="C408" s="370" t="s">
        <v>726</v>
      </c>
      <c r="D408" s="371" t="s">
        <v>727</v>
      </c>
      <c r="E408" s="372" t="s">
        <v>12</v>
      </c>
      <c r="F408" s="373">
        <v>69.95</v>
      </c>
      <c r="G408" s="227">
        <v>968.09</v>
      </c>
      <c r="H408" s="227">
        <v>907.56</v>
      </c>
    </row>
    <row r="409" spans="1:8" ht="15">
      <c r="A409" s="369" t="s">
        <v>181</v>
      </c>
      <c r="B409" s="125" t="s">
        <v>728</v>
      </c>
      <c r="C409" s="370" t="s">
        <v>728</v>
      </c>
      <c r="D409" s="371" t="s">
        <v>729</v>
      </c>
      <c r="E409" s="372" t="s">
        <v>12</v>
      </c>
      <c r="F409" s="373">
        <v>69.95</v>
      </c>
      <c r="G409" s="227">
        <v>968.09</v>
      </c>
      <c r="H409" s="227">
        <v>907.56</v>
      </c>
    </row>
    <row r="410" spans="1:8" ht="15">
      <c r="A410" s="369" t="s">
        <v>181</v>
      </c>
      <c r="B410" s="125" t="s">
        <v>730</v>
      </c>
      <c r="C410" s="370" t="s">
        <v>730</v>
      </c>
      <c r="D410" s="371" t="s">
        <v>731</v>
      </c>
      <c r="E410" s="372" t="s">
        <v>12</v>
      </c>
      <c r="F410" s="373">
        <v>40</v>
      </c>
      <c r="G410" s="227">
        <v>516.45000000000005</v>
      </c>
      <c r="H410" s="227">
        <v>484.16</v>
      </c>
    </row>
    <row r="411" spans="1:8" ht="15">
      <c r="A411" s="369" t="s">
        <v>181</v>
      </c>
      <c r="B411" s="125" t="s">
        <v>732</v>
      </c>
      <c r="C411" s="370" t="s">
        <v>732</v>
      </c>
      <c r="D411" s="371" t="s">
        <v>733</v>
      </c>
      <c r="E411" s="372" t="s">
        <v>12</v>
      </c>
      <c r="F411" s="373">
        <v>40</v>
      </c>
      <c r="G411" s="227">
        <v>516.45000000000005</v>
      </c>
      <c r="H411" s="227">
        <v>484.16</v>
      </c>
    </row>
    <row r="412" spans="1:8" ht="15">
      <c r="A412" s="369" t="s">
        <v>181</v>
      </c>
      <c r="B412" s="125" t="s">
        <v>734</v>
      </c>
      <c r="C412" s="370" t="s">
        <v>734</v>
      </c>
      <c r="D412" s="371" t="s">
        <v>735</v>
      </c>
      <c r="E412" s="372" t="s">
        <v>12</v>
      </c>
      <c r="F412" s="373">
        <v>40</v>
      </c>
      <c r="G412" s="227">
        <v>516.45000000000005</v>
      </c>
      <c r="H412" s="227">
        <v>484.16</v>
      </c>
    </row>
    <row r="413" spans="1:8" ht="15">
      <c r="A413" s="369" t="s">
        <v>181</v>
      </c>
      <c r="B413" s="125" t="s">
        <v>736</v>
      </c>
      <c r="C413" s="370" t="s">
        <v>736</v>
      </c>
      <c r="D413" s="371" t="s">
        <v>737</v>
      </c>
      <c r="E413" s="372" t="s">
        <v>12</v>
      </c>
      <c r="F413" s="373">
        <v>40</v>
      </c>
      <c r="G413" s="227">
        <v>516.45000000000005</v>
      </c>
      <c r="H413" s="227">
        <v>484.16</v>
      </c>
    </row>
    <row r="414" spans="1:8" ht="15">
      <c r="A414" s="369" t="s">
        <v>181</v>
      </c>
      <c r="B414" s="125" t="s">
        <v>738</v>
      </c>
      <c r="C414" s="370" t="s">
        <v>738</v>
      </c>
      <c r="D414" s="371" t="s">
        <v>739</v>
      </c>
      <c r="E414" s="372" t="s">
        <v>12</v>
      </c>
      <c r="F414" s="373">
        <v>40</v>
      </c>
      <c r="G414" s="227">
        <v>516.45000000000005</v>
      </c>
      <c r="H414" s="227">
        <v>484.16</v>
      </c>
    </row>
    <row r="415" spans="1:8" ht="15">
      <c r="A415" s="369" t="s">
        <v>181</v>
      </c>
      <c r="B415" s="125" t="s">
        <v>740</v>
      </c>
      <c r="C415" s="370" t="s">
        <v>740</v>
      </c>
      <c r="D415" s="371" t="s">
        <v>741</v>
      </c>
      <c r="E415" s="372" t="s">
        <v>12</v>
      </c>
      <c r="F415" s="373">
        <v>13.95</v>
      </c>
      <c r="G415" s="227">
        <v>180.55</v>
      </c>
      <c r="H415" s="227">
        <v>169.26</v>
      </c>
    </row>
    <row r="416" spans="1:8" ht="15">
      <c r="A416" s="369" t="s">
        <v>181</v>
      </c>
      <c r="B416" s="125" t="s">
        <v>742</v>
      </c>
      <c r="C416" s="370" t="s">
        <v>742</v>
      </c>
      <c r="D416" s="371" t="s">
        <v>743</v>
      </c>
      <c r="E416" s="372" t="s">
        <v>12</v>
      </c>
      <c r="F416" s="373">
        <v>13.95</v>
      </c>
      <c r="G416" s="227">
        <v>180.55</v>
      </c>
      <c r="H416" s="227">
        <v>169.26</v>
      </c>
    </row>
    <row r="417" spans="1:8" ht="15">
      <c r="A417" s="369" t="s">
        <v>181</v>
      </c>
      <c r="B417" s="125" t="s">
        <v>744</v>
      </c>
      <c r="C417" s="370" t="s">
        <v>744</v>
      </c>
      <c r="D417" s="371" t="s">
        <v>745</v>
      </c>
      <c r="E417" s="372" t="s">
        <v>12</v>
      </c>
      <c r="F417" s="373">
        <v>13.95</v>
      </c>
      <c r="G417" s="227">
        <v>180.55</v>
      </c>
      <c r="H417" s="227">
        <v>169.26</v>
      </c>
    </row>
    <row r="418" spans="1:8" ht="15">
      <c r="A418" s="369" t="s">
        <v>181</v>
      </c>
      <c r="B418" s="125" t="s">
        <v>746</v>
      </c>
      <c r="C418" s="370" t="s">
        <v>746</v>
      </c>
      <c r="D418" s="371" t="s">
        <v>747</v>
      </c>
      <c r="E418" s="372" t="s">
        <v>12</v>
      </c>
      <c r="F418" s="373">
        <v>13.95</v>
      </c>
      <c r="G418" s="227">
        <v>180.55</v>
      </c>
      <c r="H418" s="227">
        <v>169.26</v>
      </c>
    </row>
    <row r="419" spans="1:8" ht="15">
      <c r="A419" s="369" t="s">
        <v>181</v>
      </c>
      <c r="B419" s="125" t="s">
        <v>748</v>
      </c>
      <c r="C419" s="370" t="s">
        <v>748</v>
      </c>
      <c r="D419" s="371" t="s">
        <v>749</v>
      </c>
      <c r="E419" s="372" t="s">
        <v>12</v>
      </c>
      <c r="F419" s="373">
        <v>13.95</v>
      </c>
      <c r="G419" s="227">
        <v>180.55</v>
      </c>
      <c r="H419" s="227">
        <v>169.26</v>
      </c>
    </row>
    <row r="420" spans="1:8" ht="15">
      <c r="A420" s="369" t="s">
        <v>181</v>
      </c>
      <c r="B420" s="125" t="s">
        <v>750</v>
      </c>
      <c r="C420" s="370" t="s">
        <v>750</v>
      </c>
      <c r="D420" s="371" t="s">
        <v>751</v>
      </c>
      <c r="E420" s="372" t="s">
        <v>12</v>
      </c>
      <c r="F420" s="373">
        <v>13.95</v>
      </c>
      <c r="G420" s="227">
        <v>180.55</v>
      </c>
      <c r="H420" s="227">
        <v>169.26</v>
      </c>
    </row>
    <row r="421" spans="1:8" ht="15">
      <c r="A421" s="369" t="s">
        <v>181</v>
      </c>
      <c r="B421" s="125" t="s">
        <v>752</v>
      </c>
      <c r="C421" s="370" t="s">
        <v>752</v>
      </c>
      <c r="D421" s="371" t="s">
        <v>753</v>
      </c>
      <c r="E421" s="372" t="s">
        <v>12</v>
      </c>
      <c r="F421" s="373">
        <v>13.95</v>
      </c>
      <c r="G421" s="227">
        <v>180.55</v>
      </c>
      <c r="H421" s="227">
        <v>169.26</v>
      </c>
    </row>
    <row r="422" spans="1:8" ht="15">
      <c r="A422" s="369" t="s">
        <v>181</v>
      </c>
      <c r="B422" s="125" t="s">
        <v>754</v>
      </c>
      <c r="C422" s="370" t="s">
        <v>754</v>
      </c>
      <c r="D422" s="371" t="s">
        <v>755</v>
      </c>
      <c r="E422" s="372" t="s">
        <v>12</v>
      </c>
      <c r="F422" s="373">
        <v>13.95</v>
      </c>
      <c r="G422" s="227">
        <v>180.55</v>
      </c>
      <c r="H422" s="227">
        <v>169.26</v>
      </c>
    </row>
    <row r="423" spans="1:8" ht="15">
      <c r="A423" s="369" t="s">
        <v>181</v>
      </c>
      <c r="B423" s="125" t="s">
        <v>756</v>
      </c>
      <c r="C423" s="370" t="s">
        <v>756</v>
      </c>
      <c r="D423" s="371" t="s">
        <v>757</v>
      </c>
      <c r="E423" s="372" t="s">
        <v>12</v>
      </c>
      <c r="F423" s="373">
        <v>15.45</v>
      </c>
      <c r="G423" s="227">
        <v>202.88</v>
      </c>
      <c r="H423" s="227">
        <v>190.19</v>
      </c>
    </row>
    <row r="424" spans="1:8" ht="15">
      <c r="A424" s="369" t="s">
        <v>181</v>
      </c>
      <c r="B424" s="125" t="s">
        <v>758</v>
      </c>
      <c r="C424" s="370" t="s">
        <v>758</v>
      </c>
      <c r="D424" s="371" t="s">
        <v>759</v>
      </c>
      <c r="E424" s="372" t="s">
        <v>12</v>
      </c>
      <c r="F424" s="373">
        <v>15.45</v>
      </c>
      <c r="G424" s="227">
        <v>202.88</v>
      </c>
      <c r="H424" s="227">
        <v>190.19</v>
      </c>
    </row>
    <row r="425" spans="1:8" ht="15">
      <c r="A425" s="369" t="s">
        <v>181</v>
      </c>
      <c r="B425" s="125" t="s">
        <v>760</v>
      </c>
      <c r="C425" s="370" t="s">
        <v>760</v>
      </c>
      <c r="D425" s="371" t="s">
        <v>761</v>
      </c>
      <c r="E425" s="372" t="s">
        <v>12</v>
      </c>
      <c r="F425" s="373">
        <v>15.45</v>
      </c>
      <c r="G425" s="227">
        <v>202.88</v>
      </c>
      <c r="H425" s="227">
        <v>190.19</v>
      </c>
    </row>
    <row r="426" spans="1:8" ht="15">
      <c r="A426" s="369" t="s">
        <v>181</v>
      </c>
      <c r="B426" s="125" t="s">
        <v>762</v>
      </c>
      <c r="C426" s="370" t="s">
        <v>762</v>
      </c>
      <c r="D426" s="371" t="s">
        <v>763</v>
      </c>
      <c r="E426" s="372" t="s">
        <v>12</v>
      </c>
      <c r="F426" s="373">
        <v>15.45</v>
      </c>
      <c r="G426" s="227">
        <v>202.88</v>
      </c>
      <c r="H426" s="227">
        <v>190.19</v>
      </c>
    </row>
    <row r="427" spans="1:8" ht="15">
      <c r="A427" s="369" t="s">
        <v>181</v>
      </c>
      <c r="B427" s="125" t="s">
        <v>764</v>
      </c>
      <c r="C427" s="370" t="s">
        <v>764</v>
      </c>
      <c r="D427" s="371" t="s">
        <v>765</v>
      </c>
      <c r="E427" s="372" t="s">
        <v>12</v>
      </c>
      <c r="F427" s="373">
        <v>16.25</v>
      </c>
      <c r="G427" s="227">
        <v>212.53</v>
      </c>
      <c r="H427" s="227">
        <v>199.24</v>
      </c>
    </row>
    <row r="428" spans="1:8" ht="15">
      <c r="A428" s="369" t="s">
        <v>181</v>
      </c>
      <c r="B428" s="125" t="s">
        <v>766</v>
      </c>
      <c r="C428" s="370" t="s">
        <v>766</v>
      </c>
      <c r="D428" s="371" t="s">
        <v>767</v>
      </c>
      <c r="E428" s="372" t="s">
        <v>12</v>
      </c>
      <c r="F428" s="373">
        <v>16.25</v>
      </c>
      <c r="G428" s="227">
        <v>212.53</v>
      </c>
      <c r="H428" s="227">
        <v>199.24</v>
      </c>
    </row>
    <row r="429" spans="1:8" ht="15">
      <c r="A429" s="369" t="s">
        <v>181</v>
      </c>
      <c r="B429" s="125" t="s">
        <v>768</v>
      </c>
      <c r="C429" s="370" t="s">
        <v>768</v>
      </c>
      <c r="D429" s="371" t="s">
        <v>769</v>
      </c>
      <c r="E429" s="372" t="s">
        <v>12</v>
      </c>
      <c r="F429" s="373">
        <v>16.25</v>
      </c>
      <c r="G429" s="227">
        <v>212.53</v>
      </c>
      <c r="H429" s="227">
        <v>199.24</v>
      </c>
    </row>
    <row r="430" spans="1:8" ht="15">
      <c r="A430" s="369" t="s">
        <v>181</v>
      </c>
      <c r="B430" s="125" t="s">
        <v>770</v>
      </c>
      <c r="C430" s="370" t="s">
        <v>770</v>
      </c>
      <c r="D430" s="371" t="s">
        <v>771</v>
      </c>
      <c r="E430" s="372" t="s">
        <v>12</v>
      </c>
      <c r="F430" s="373">
        <v>16.25</v>
      </c>
      <c r="G430" s="227">
        <v>212.53</v>
      </c>
      <c r="H430" s="227">
        <v>199.24</v>
      </c>
    </row>
    <row r="431" spans="1:8" ht="15">
      <c r="A431" s="369" t="s">
        <v>181</v>
      </c>
      <c r="B431" s="125" t="s">
        <v>772</v>
      </c>
      <c r="C431" s="370" t="s">
        <v>772</v>
      </c>
      <c r="D431" s="371" t="s">
        <v>773</v>
      </c>
      <c r="E431" s="372" t="s">
        <v>12</v>
      </c>
      <c r="F431" s="373">
        <v>19</v>
      </c>
      <c r="G431" s="227">
        <v>245.22</v>
      </c>
      <c r="H431" s="227">
        <v>229.89</v>
      </c>
    </row>
    <row r="432" spans="1:8" ht="15">
      <c r="A432" s="369" t="s">
        <v>181</v>
      </c>
      <c r="B432" s="125" t="s">
        <v>774</v>
      </c>
      <c r="C432" s="370" t="s">
        <v>774</v>
      </c>
      <c r="D432" s="371" t="s">
        <v>775</v>
      </c>
      <c r="E432" s="372" t="s">
        <v>12</v>
      </c>
      <c r="F432" s="373">
        <v>19</v>
      </c>
      <c r="G432" s="227">
        <v>245.22</v>
      </c>
      <c r="H432" s="227">
        <v>229.89</v>
      </c>
    </row>
    <row r="433" spans="1:8" ht="15">
      <c r="A433" s="369" t="s">
        <v>181</v>
      </c>
      <c r="B433" s="125" t="s">
        <v>776</v>
      </c>
      <c r="C433" s="370" t="s">
        <v>776</v>
      </c>
      <c r="D433" s="371" t="s">
        <v>777</v>
      </c>
      <c r="E433" s="372" t="s">
        <v>12</v>
      </c>
      <c r="F433" s="373">
        <v>19</v>
      </c>
      <c r="G433" s="227">
        <v>245.22</v>
      </c>
      <c r="H433" s="227">
        <v>229.89</v>
      </c>
    </row>
    <row r="434" spans="1:8" ht="15">
      <c r="A434" s="369" t="s">
        <v>181</v>
      </c>
      <c r="B434" s="125" t="s">
        <v>778</v>
      </c>
      <c r="C434" s="370" t="s">
        <v>778</v>
      </c>
      <c r="D434" s="371" t="s">
        <v>779</v>
      </c>
      <c r="E434" s="372" t="s">
        <v>12</v>
      </c>
      <c r="F434" s="373">
        <v>19</v>
      </c>
      <c r="G434" s="227">
        <v>245.22</v>
      </c>
      <c r="H434" s="227">
        <v>229.89</v>
      </c>
    </row>
    <row r="435" spans="1:8" ht="15">
      <c r="A435" s="369" t="s">
        <v>181</v>
      </c>
      <c r="B435" s="125" t="s">
        <v>780</v>
      </c>
      <c r="C435" s="370" t="s">
        <v>780</v>
      </c>
      <c r="D435" s="371" t="s">
        <v>781</v>
      </c>
      <c r="E435" s="372" t="s">
        <v>12</v>
      </c>
      <c r="F435" s="373">
        <v>14.05</v>
      </c>
      <c r="G435" s="227">
        <v>180.56</v>
      </c>
      <c r="H435" s="227">
        <v>169.27</v>
      </c>
    </row>
    <row r="436" spans="1:8" ht="15">
      <c r="A436" s="369" t="s">
        <v>181</v>
      </c>
      <c r="B436" s="125" t="s">
        <v>782</v>
      </c>
      <c r="C436" s="370" t="s">
        <v>782</v>
      </c>
      <c r="D436" s="371" t="s">
        <v>783</v>
      </c>
      <c r="E436" s="372" t="s">
        <v>12</v>
      </c>
      <c r="F436" s="373">
        <v>14.05</v>
      </c>
      <c r="G436" s="227">
        <v>180.56</v>
      </c>
      <c r="H436" s="227">
        <v>169.27</v>
      </c>
    </row>
    <row r="437" spans="1:8" ht="15">
      <c r="A437" s="369" t="s">
        <v>181</v>
      </c>
      <c r="B437" s="125" t="s">
        <v>784</v>
      </c>
      <c r="C437" s="370" t="s">
        <v>784</v>
      </c>
      <c r="D437" s="371" t="s">
        <v>785</v>
      </c>
      <c r="E437" s="372" t="s">
        <v>12</v>
      </c>
      <c r="F437" s="373">
        <v>14.05</v>
      </c>
      <c r="G437" s="227">
        <v>180.56</v>
      </c>
      <c r="H437" s="227">
        <v>169.27</v>
      </c>
    </row>
    <row r="438" spans="1:8" ht="15">
      <c r="A438" s="369" t="s">
        <v>181</v>
      </c>
      <c r="B438" s="125" t="s">
        <v>786</v>
      </c>
      <c r="C438" s="370" t="s">
        <v>786</v>
      </c>
      <c r="D438" s="371" t="s">
        <v>787</v>
      </c>
      <c r="E438" s="372" t="s">
        <v>12</v>
      </c>
      <c r="F438" s="373">
        <v>14.05</v>
      </c>
      <c r="G438" s="227">
        <v>180.56</v>
      </c>
      <c r="H438" s="227">
        <v>169.27</v>
      </c>
    </row>
    <row r="439" spans="1:8" ht="15">
      <c r="A439" s="369" t="s">
        <v>181</v>
      </c>
      <c r="B439" s="125" t="s">
        <v>788</v>
      </c>
      <c r="C439" s="370" t="s">
        <v>788</v>
      </c>
      <c r="D439" s="371" t="s">
        <v>789</v>
      </c>
      <c r="E439" s="372" t="s">
        <v>12</v>
      </c>
      <c r="F439" s="373">
        <v>16</v>
      </c>
      <c r="G439" s="227">
        <v>209.08</v>
      </c>
      <c r="H439" s="227">
        <v>196.01</v>
      </c>
    </row>
    <row r="440" spans="1:8" ht="15">
      <c r="A440" s="369" t="s">
        <v>181</v>
      </c>
      <c r="B440" s="125" t="s">
        <v>790</v>
      </c>
      <c r="C440" s="370" t="s">
        <v>790</v>
      </c>
      <c r="D440" s="371" t="s">
        <v>791</v>
      </c>
      <c r="E440" s="372" t="s">
        <v>12</v>
      </c>
      <c r="F440" s="373">
        <v>16</v>
      </c>
      <c r="G440" s="227">
        <v>209.08</v>
      </c>
      <c r="H440" s="227">
        <v>196.01</v>
      </c>
    </row>
    <row r="441" spans="1:8" ht="15">
      <c r="A441" s="369" t="s">
        <v>181</v>
      </c>
      <c r="B441" s="125" t="s">
        <v>792</v>
      </c>
      <c r="C441" s="370" t="s">
        <v>792</v>
      </c>
      <c r="D441" s="371" t="s">
        <v>793</v>
      </c>
      <c r="E441" s="372" t="s">
        <v>12</v>
      </c>
      <c r="F441" s="373">
        <v>16</v>
      </c>
      <c r="G441" s="227">
        <v>209.08</v>
      </c>
      <c r="H441" s="227">
        <v>196.01</v>
      </c>
    </row>
    <row r="442" spans="1:8" ht="15">
      <c r="A442" s="369" t="s">
        <v>181</v>
      </c>
      <c r="B442" s="125" t="s">
        <v>794</v>
      </c>
      <c r="C442" s="370" t="s">
        <v>794</v>
      </c>
      <c r="D442" s="371" t="s">
        <v>795</v>
      </c>
      <c r="E442" s="372" t="s">
        <v>12</v>
      </c>
      <c r="F442" s="373">
        <v>16</v>
      </c>
      <c r="G442" s="227">
        <v>209.08</v>
      </c>
      <c r="H442" s="227">
        <v>196.01</v>
      </c>
    </row>
    <row r="443" spans="1:8" ht="15">
      <c r="A443" s="369" t="s">
        <v>181</v>
      </c>
      <c r="B443" s="125" t="s">
        <v>796</v>
      </c>
      <c r="C443" s="370" t="s">
        <v>796</v>
      </c>
      <c r="D443" s="371" t="s">
        <v>797</v>
      </c>
      <c r="E443" s="372" t="s">
        <v>12</v>
      </c>
      <c r="F443" s="373">
        <v>33</v>
      </c>
      <c r="G443" s="227">
        <v>483.01</v>
      </c>
      <c r="H443" s="227">
        <v>452.81</v>
      </c>
    </row>
    <row r="444" spans="1:8" ht="15">
      <c r="A444" s="369" t="s">
        <v>181</v>
      </c>
      <c r="B444" s="125" t="s">
        <v>798</v>
      </c>
      <c r="C444" s="370" t="s">
        <v>798</v>
      </c>
      <c r="D444" s="371" t="s">
        <v>799</v>
      </c>
      <c r="E444" s="372" t="s">
        <v>12</v>
      </c>
      <c r="F444" s="373">
        <v>33</v>
      </c>
      <c r="G444" s="227">
        <v>483.01</v>
      </c>
      <c r="H444" s="227">
        <v>452.81</v>
      </c>
    </row>
    <row r="445" spans="1:8" ht="15">
      <c r="A445" s="369" t="s">
        <v>181</v>
      </c>
      <c r="B445" s="125" t="s">
        <v>800</v>
      </c>
      <c r="C445" s="370" t="s">
        <v>800</v>
      </c>
      <c r="D445" s="371" t="s">
        <v>801</v>
      </c>
      <c r="E445" s="372" t="s">
        <v>12</v>
      </c>
      <c r="F445" s="373">
        <v>33</v>
      </c>
      <c r="G445" s="227">
        <v>483.01</v>
      </c>
      <c r="H445" s="227">
        <v>452.81</v>
      </c>
    </row>
    <row r="446" spans="1:8" ht="15">
      <c r="A446" s="369" t="s">
        <v>181</v>
      </c>
      <c r="B446" s="125" t="s">
        <v>802</v>
      </c>
      <c r="C446" s="370" t="s">
        <v>802</v>
      </c>
      <c r="D446" s="371" t="s">
        <v>803</v>
      </c>
      <c r="E446" s="372" t="s">
        <v>12</v>
      </c>
      <c r="F446" s="373">
        <v>33</v>
      </c>
      <c r="G446" s="227">
        <v>483.01</v>
      </c>
      <c r="H446" s="227">
        <v>452.81</v>
      </c>
    </row>
    <row r="447" spans="1:8" ht="15">
      <c r="A447" s="369" t="s">
        <v>181</v>
      </c>
      <c r="B447" s="125" t="s">
        <v>804</v>
      </c>
      <c r="C447" s="370" t="s">
        <v>804</v>
      </c>
      <c r="D447" s="371" t="s">
        <v>805</v>
      </c>
      <c r="E447" s="372" t="s">
        <v>12</v>
      </c>
      <c r="F447" s="373">
        <v>38.5</v>
      </c>
      <c r="G447" s="227">
        <v>579.62</v>
      </c>
      <c r="H447" s="227">
        <v>543.38</v>
      </c>
    </row>
    <row r="448" spans="1:8" ht="15">
      <c r="A448" s="369" t="s">
        <v>181</v>
      </c>
      <c r="B448" s="125" t="s">
        <v>806</v>
      </c>
      <c r="C448" s="370" t="s">
        <v>806</v>
      </c>
      <c r="D448" s="371" t="s">
        <v>807</v>
      </c>
      <c r="E448" s="372" t="s">
        <v>12</v>
      </c>
      <c r="F448" s="373">
        <v>38.5</v>
      </c>
      <c r="G448" s="227">
        <v>579.62</v>
      </c>
      <c r="H448" s="227">
        <v>543.38</v>
      </c>
    </row>
    <row r="449" spans="1:8" ht="15">
      <c r="A449" s="369" t="s">
        <v>181</v>
      </c>
      <c r="B449" s="125" t="s">
        <v>808</v>
      </c>
      <c r="C449" s="370" t="s">
        <v>808</v>
      </c>
      <c r="D449" s="371" t="s">
        <v>809</v>
      </c>
      <c r="E449" s="372" t="s">
        <v>12</v>
      </c>
      <c r="F449" s="373">
        <v>38.5</v>
      </c>
      <c r="G449" s="227">
        <v>579.62</v>
      </c>
      <c r="H449" s="227">
        <v>543.38</v>
      </c>
    </row>
    <row r="450" spans="1:8" ht="15">
      <c r="A450" s="369" t="s">
        <v>181</v>
      </c>
      <c r="B450" s="125" t="s">
        <v>810</v>
      </c>
      <c r="C450" s="370" t="s">
        <v>810</v>
      </c>
      <c r="D450" s="371" t="s">
        <v>811</v>
      </c>
      <c r="E450" s="372" t="s">
        <v>12</v>
      </c>
      <c r="F450" s="373">
        <v>38.5</v>
      </c>
      <c r="G450" s="227">
        <v>579.62</v>
      </c>
      <c r="H450" s="227">
        <v>543.38</v>
      </c>
    </row>
    <row r="451" spans="1:8" ht="15">
      <c r="A451" s="369" t="s">
        <v>181</v>
      </c>
      <c r="B451" s="125" t="s">
        <v>812</v>
      </c>
      <c r="C451" s="370" t="s">
        <v>812</v>
      </c>
      <c r="D451" s="371" t="s">
        <v>813</v>
      </c>
      <c r="E451" s="372" t="s">
        <v>12</v>
      </c>
      <c r="F451" s="373">
        <v>17.649999999999999</v>
      </c>
      <c r="G451" s="227">
        <v>236.68</v>
      </c>
      <c r="H451" s="227">
        <v>221.88</v>
      </c>
    </row>
    <row r="452" spans="1:8" ht="15">
      <c r="A452" s="369" t="s">
        <v>181</v>
      </c>
      <c r="B452" s="125" t="s">
        <v>814</v>
      </c>
      <c r="C452" s="370" t="s">
        <v>814</v>
      </c>
      <c r="D452" s="371" t="s">
        <v>815</v>
      </c>
      <c r="E452" s="372" t="s">
        <v>12</v>
      </c>
      <c r="F452" s="373">
        <v>17.649999999999999</v>
      </c>
      <c r="G452" s="227">
        <v>236.68</v>
      </c>
      <c r="H452" s="227">
        <v>221.88</v>
      </c>
    </row>
    <row r="453" spans="1:8" ht="15">
      <c r="A453" s="369" t="s">
        <v>181</v>
      </c>
      <c r="B453" s="125" t="s">
        <v>816</v>
      </c>
      <c r="C453" s="370" t="s">
        <v>816</v>
      </c>
      <c r="D453" s="371" t="s">
        <v>817</v>
      </c>
      <c r="E453" s="372" t="s">
        <v>12</v>
      </c>
      <c r="F453" s="373">
        <v>17.649999999999999</v>
      </c>
      <c r="G453" s="227">
        <v>236.68</v>
      </c>
      <c r="H453" s="227">
        <v>221.88</v>
      </c>
    </row>
    <row r="454" spans="1:8" ht="15">
      <c r="A454" s="369" t="s">
        <v>181</v>
      </c>
      <c r="B454" s="125" t="s">
        <v>818</v>
      </c>
      <c r="C454" s="370" t="s">
        <v>818</v>
      </c>
      <c r="D454" s="371" t="s">
        <v>819</v>
      </c>
      <c r="E454" s="372" t="s">
        <v>12</v>
      </c>
      <c r="F454" s="373">
        <v>17.649999999999999</v>
      </c>
      <c r="G454" s="227">
        <v>236.68</v>
      </c>
      <c r="H454" s="227">
        <v>221.88</v>
      </c>
    </row>
    <row r="455" spans="1:8" ht="15">
      <c r="A455" s="369" t="s">
        <v>181</v>
      </c>
      <c r="B455" s="125" t="s">
        <v>820</v>
      </c>
      <c r="C455" s="370" t="s">
        <v>820</v>
      </c>
      <c r="D455" s="371" t="s">
        <v>821</v>
      </c>
      <c r="E455" s="372" t="s">
        <v>12</v>
      </c>
      <c r="F455" s="373">
        <v>13.95</v>
      </c>
      <c r="G455" s="227">
        <v>180.55</v>
      </c>
      <c r="H455" s="227">
        <v>169.26</v>
      </c>
    </row>
    <row r="456" spans="1:8" ht="15">
      <c r="A456" s="369" t="s">
        <v>181</v>
      </c>
      <c r="B456" s="125" t="s">
        <v>822</v>
      </c>
      <c r="C456" s="370" t="s">
        <v>822</v>
      </c>
      <c r="D456" s="371" t="s">
        <v>823</v>
      </c>
      <c r="E456" s="372" t="s">
        <v>12</v>
      </c>
      <c r="F456" s="373">
        <v>13.95</v>
      </c>
      <c r="G456" s="227">
        <v>180.55</v>
      </c>
      <c r="H456" s="227">
        <v>169.26</v>
      </c>
    </row>
    <row r="457" spans="1:8" ht="15">
      <c r="A457" s="369" t="s">
        <v>181</v>
      </c>
      <c r="B457" s="125" t="s">
        <v>824</v>
      </c>
      <c r="C457" s="370" t="s">
        <v>824</v>
      </c>
      <c r="D457" s="371" t="s">
        <v>825</v>
      </c>
      <c r="E457" s="372" t="s">
        <v>12</v>
      </c>
      <c r="F457" s="373">
        <v>13.95</v>
      </c>
      <c r="G457" s="227">
        <v>180.55</v>
      </c>
      <c r="H457" s="227">
        <v>169.26</v>
      </c>
    </row>
    <row r="458" spans="1:8" ht="15">
      <c r="A458" s="369" t="s">
        <v>181</v>
      </c>
      <c r="B458" s="125" t="s">
        <v>826</v>
      </c>
      <c r="C458" s="370" t="s">
        <v>826</v>
      </c>
      <c r="D458" s="371" t="s">
        <v>827</v>
      </c>
      <c r="E458" s="372" t="s">
        <v>12</v>
      </c>
      <c r="F458" s="373">
        <v>13.95</v>
      </c>
      <c r="G458" s="227">
        <v>180.55</v>
      </c>
      <c r="H458" s="227">
        <v>169.26</v>
      </c>
    </row>
    <row r="459" spans="1:8" ht="15">
      <c r="A459" s="369" t="s">
        <v>181</v>
      </c>
      <c r="B459" s="125" t="s">
        <v>828</v>
      </c>
      <c r="C459" s="370" t="s">
        <v>828</v>
      </c>
      <c r="D459" s="371" t="s">
        <v>829</v>
      </c>
      <c r="E459" s="372" t="s">
        <v>12</v>
      </c>
      <c r="F459" s="373">
        <v>14.7</v>
      </c>
      <c r="G459" s="227">
        <v>190.12</v>
      </c>
      <c r="H459" s="227">
        <v>178.23</v>
      </c>
    </row>
    <row r="460" spans="1:8" ht="15">
      <c r="A460" s="369" t="s">
        <v>181</v>
      </c>
      <c r="B460" s="125" t="s">
        <v>830</v>
      </c>
      <c r="C460" s="370" t="s">
        <v>830</v>
      </c>
      <c r="D460" s="371" t="s">
        <v>831</v>
      </c>
      <c r="E460" s="372" t="s">
        <v>12</v>
      </c>
      <c r="F460" s="373">
        <v>14.7</v>
      </c>
      <c r="G460" s="227">
        <v>190.12</v>
      </c>
      <c r="H460" s="227">
        <v>178.23</v>
      </c>
    </row>
    <row r="461" spans="1:8" ht="15">
      <c r="A461" s="369" t="s">
        <v>181</v>
      </c>
      <c r="B461" s="125" t="s">
        <v>832</v>
      </c>
      <c r="C461" s="370" t="s">
        <v>832</v>
      </c>
      <c r="D461" s="371" t="s">
        <v>833</v>
      </c>
      <c r="E461" s="372" t="s">
        <v>12</v>
      </c>
      <c r="F461" s="373">
        <v>14.7</v>
      </c>
      <c r="G461" s="227">
        <v>190.12</v>
      </c>
      <c r="H461" s="227">
        <v>178.23</v>
      </c>
    </row>
    <row r="462" spans="1:8" ht="15">
      <c r="A462" s="369" t="s">
        <v>181</v>
      </c>
      <c r="B462" s="125" t="s">
        <v>834</v>
      </c>
      <c r="C462" s="370" t="s">
        <v>834</v>
      </c>
      <c r="D462" s="371" t="s">
        <v>835</v>
      </c>
      <c r="E462" s="372" t="s">
        <v>12</v>
      </c>
      <c r="F462" s="373">
        <v>14.7</v>
      </c>
      <c r="G462" s="227">
        <v>190.12</v>
      </c>
      <c r="H462" s="227">
        <v>178.23</v>
      </c>
    </row>
    <row r="463" spans="1:8" ht="15">
      <c r="A463" s="369" t="s">
        <v>181</v>
      </c>
      <c r="B463" s="125" t="s">
        <v>836</v>
      </c>
      <c r="C463" s="370" t="s">
        <v>836</v>
      </c>
      <c r="D463" s="371" t="s">
        <v>837</v>
      </c>
      <c r="E463" s="372" t="s">
        <v>12</v>
      </c>
      <c r="F463" s="373">
        <v>14.45</v>
      </c>
      <c r="G463" s="227">
        <v>190.12</v>
      </c>
      <c r="H463" s="227">
        <v>178.23</v>
      </c>
    </row>
    <row r="464" spans="1:8" ht="15">
      <c r="A464" s="369" t="s">
        <v>181</v>
      </c>
      <c r="B464" s="125" t="s">
        <v>838</v>
      </c>
      <c r="C464" s="370" t="s">
        <v>838</v>
      </c>
      <c r="D464" s="371" t="s">
        <v>839</v>
      </c>
      <c r="E464" s="372" t="s">
        <v>12</v>
      </c>
      <c r="F464" s="373">
        <v>14.45</v>
      </c>
      <c r="G464" s="227">
        <v>190.12</v>
      </c>
      <c r="H464" s="227">
        <v>178.23</v>
      </c>
    </row>
    <row r="465" spans="1:8" ht="15">
      <c r="A465" s="369" t="s">
        <v>181</v>
      </c>
      <c r="B465" s="125" t="s">
        <v>840</v>
      </c>
      <c r="C465" s="370" t="s">
        <v>840</v>
      </c>
      <c r="D465" s="371" t="s">
        <v>841</v>
      </c>
      <c r="E465" s="372" t="s">
        <v>12</v>
      </c>
      <c r="F465" s="373">
        <v>14.45</v>
      </c>
      <c r="G465" s="227">
        <v>190.12</v>
      </c>
      <c r="H465" s="227">
        <v>178.23</v>
      </c>
    </row>
    <row r="466" spans="1:8" ht="15">
      <c r="A466" s="369" t="s">
        <v>181</v>
      </c>
      <c r="B466" s="125" t="s">
        <v>842</v>
      </c>
      <c r="C466" s="370" t="s">
        <v>842</v>
      </c>
      <c r="D466" s="371" t="s">
        <v>843</v>
      </c>
      <c r="E466" s="372" t="s">
        <v>12</v>
      </c>
      <c r="F466" s="373">
        <v>14.45</v>
      </c>
      <c r="G466" s="227">
        <v>190.12</v>
      </c>
      <c r="H466" s="227">
        <v>178.23</v>
      </c>
    </row>
    <row r="467" spans="1:8" ht="15">
      <c r="A467" s="369" t="s">
        <v>181</v>
      </c>
      <c r="B467" s="125" t="s">
        <v>844</v>
      </c>
      <c r="C467" s="370" t="s">
        <v>844</v>
      </c>
      <c r="D467" s="371" t="s">
        <v>845</v>
      </c>
      <c r="E467" s="372" t="s">
        <v>12</v>
      </c>
      <c r="F467" s="373">
        <v>18.149999999999999</v>
      </c>
      <c r="G467" s="227">
        <v>250.89</v>
      </c>
      <c r="H467" s="227">
        <v>235.2</v>
      </c>
    </row>
    <row r="468" spans="1:8" ht="15">
      <c r="A468" s="369" t="s">
        <v>181</v>
      </c>
      <c r="B468" s="125" t="s">
        <v>846</v>
      </c>
      <c r="C468" s="370" t="s">
        <v>846</v>
      </c>
      <c r="D468" s="371" t="s">
        <v>847</v>
      </c>
      <c r="E468" s="372" t="s">
        <v>12</v>
      </c>
      <c r="F468" s="373">
        <v>18.149999999999999</v>
      </c>
      <c r="G468" s="227">
        <v>250.89</v>
      </c>
      <c r="H468" s="227">
        <v>235.2</v>
      </c>
    </row>
    <row r="469" spans="1:8" ht="15">
      <c r="A469" s="369" t="s">
        <v>181</v>
      </c>
      <c r="B469" s="125" t="s">
        <v>848</v>
      </c>
      <c r="C469" s="370" t="s">
        <v>848</v>
      </c>
      <c r="D469" s="371" t="s">
        <v>849</v>
      </c>
      <c r="E469" s="372" t="s">
        <v>12</v>
      </c>
      <c r="F469" s="373">
        <v>18.149999999999999</v>
      </c>
      <c r="G469" s="227">
        <v>250.89</v>
      </c>
      <c r="H469" s="227">
        <v>235.2</v>
      </c>
    </row>
    <row r="470" spans="1:8" ht="15">
      <c r="A470" s="369" t="s">
        <v>181</v>
      </c>
      <c r="B470" s="125" t="s">
        <v>850</v>
      </c>
      <c r="C470" s="370" t="s">
        <v>850</v>
      </c>
      <c r="D470" s="371" t="s">
        <v>851</v>
      </c>
      <c r="E470" s="372" t="s">
        <v>12</v>
      </c>
      <c r="F470" s="373">
        <v>18.149999999999999</v>
      </c>
      <c r="G470" s="227">
        <v>250.89</v>
      </c>
      <c r="H470" s="227">
        <v>235.2</v>
      </c>
    </row>
    <row r="471" spans="1:8" ht="15">
      <c r="A471" s="369" t="s">
        <v>181</v>
      </c>
      <c r="B471" s="125" t="s">
        <v>852</v>
      </c>
      <c r="C471" s="370" t="s">
        <v>852</v>
      </c>
      <c r="D471" s="371" t="s">
        <v>853</v>
      </c>
      <c r="E471" s="372" t="s">
        <v>12</v>
      </c>
      <c r="F471" s="373">
        <v>25</v>
      </c>
      <c r="G471" s="227">
        <v>337.8</v>
      </c>
      <c r="H471" s="227">
        <v>316.68</v>
      </c>
    </row>
    <row r="472" spans="1:8" ht="15">
      <c r="A472" s="369" t="s">
        <v>181</v>
      </c>
      <c r="B472" s="125" t="s">
        <v>854</v>
      </c>
      <c r="C472" s="370" t="s">
        <v>854</v>
      </c>
      <c r="D472" s="371" t="s">
        <v>855</v>
      </c>
      <c r="E472" s="372" t="s">
        <v>12</v>
      </c>
      <c r="F472" s="373">
        <v>25</v>
      </c>
      <c r="G472" s="227">
        <v>337.8</v>
      </c>
      <c r="H472" s="227">
        <v>316.68</v>
      </c>
    </row>
    <row r="473" spans="1:8" ht="15">
      <c r="A473" s="369" t="s">
        <v>181</v>
      </c>
      <c r="B473" s="125" t="s">
        <v>856</v>
      </c>
      <c r="C473" s="370" t="s">
        <v>856</v>
      </c>
      <c r="D473" s="371" t="s">
        <v>857</v>
      </c>
      <c r="E473" s="372" t="s">
        <v>12</v>
      </c>
      <c r="F473" s="373">
        <v>25</v>
      </c>
      <c r="G473" s="227">
        <v>337.8</v>
      </c>
      <c r="H473" s="227">
        <v>316.68</v>
      </c>
    </row>
    <row r="474" spans="1:8" ht="15">
      <c r="A474" s="369" t="s">
        <v>181</v>
      </c>
      <c r="B474" s="125" t="s">
        <v>858</v>
      </c>
      <c r="C474" s="370" t="s">
        <v>858</v>
      </c>
      <c r="D474" s="371" t="s">
        <v>859</v>
      </c>
      <c r="E474" s="372" t="s">
        <v>12</v>
      </c>
      <c r="F474" s="373">
        <v>25</v>
      </c>
      <c r="G474" s="227">
        <v>337.8</v>
      </c>
      <c r="H474" s="227">
        <v>316.68</v>
      </c>
    </row>
    <row r="475" spans="1:8" ht="15">
      <c r="A475" s="369" t="s">
        <v>181</v>
      </c>
      <c r="B475" s="125" t="s">
        <v>860</v>
      </c>
      <c r="C475" s="370" t="s">
        <v>860</v>
      </c>
      <c r="D475" s="371" t="s">
        <v>861</v>
      </c>
      <c r="E475" s="372" t="s">
        <v>12</v>
      </c>
      <c r="F475" s="373">
        <v>16.25</v>
      </c>
      <c r="G475" s="227">
        <v>212.53</v>
      </c>
      <c r="H475" s="227">
        <v>199.24</v>
      </c>
    </row>
    <row r="476" spans="1:8" ht="15">
      <c r="A476" s="369" t="s">
        <v>181</v>
      </c>
      <c r="B476" s="125" t="s">
        <v>862</v>
      </c>
      <c r="C476" s="370" t="s">
        <v>862</v>
      </c>
      <c r="D476" s="371" t="s">
        <v>863</v>
      </c>
      <c r="E476" s="372" t="s">
        <v>12</v>
      </c>
      <c r="F476" s="373">
        <v>16.25</v>
      </c>
      <c r="G476" s="227">
        <v>212.53</v>
      </c>
      <c r="H476" s="227">
        <v>199.24</v>
      </c>
    </row>
    <row r="477" spans="1:8" ht="15">
      <c r="A477" s="369" t="s">
        <v>181</v>
      </c>
      <c r="B477" s="125" t="s">
        <v>864</v>
      </c>
      <c r="C477" s="370" t="s">
        <v>864</v>
      </c>
      <c r="D477" s="371" t="s">
        <v>865</v>
      </c>
      <c r="E477" s="372" t="s">
        <v>12</v>
      </c>
      <c r="F477" s="373">
        <v>16.25</v>
      </c>
      <c r="G477" s="227">
        <v>212.53</v>
      </c>
      <c r="H477" s="227">
        <v>199.24</v>
      </c>
    </row>
    <row r="478" spans="1:8" ht="15">
      <c r="A478" s="369" t="s">
        <v>181</v>
      </c>
      <c r="B478" s="125" t="s">
        <v>866</v>
      </c>
      <c r="C478" s="370" t="s">
        <v>866</v>
      </c>
      <c r="D478" s="371" t="s">
        <v>867</v>
      </c>
      <c r="E478" s="372" t="s">
        <v>12</v>
      </c>
      <c r="F478" s="373">
        <v>16.25</v>
      </c>
      <c r="G478" s="227">
        <v>212.53</v>
      </c>
      <c r="H478" s="227">
        <v>199.24</v>
      </c>
    </row>
    <row r="479" spans="1:8" ht="15">
      <c r="A479" s="369" t="s">
        <v>181</v>
      </c>
      <c r="B479" s="125" t="s">
        <v>868</v>
      </c>
      <c r="C479" s="370" t="s">
        <v>868</v>
      </c>
      <c r="D479" s="371" t="s">
        <v>869</v>
      </c>
      <c r="E479" s="372" t="s">
        <v>12</v>
      </c>
      <c r="F479" s="373">
        <v>19</v>
      </c>
      <c r="G479" s="227">
        <v>245.22</v>
      </c>
      <c r="H479" s="227">
        <v>229.89</v>
      </c>
    </row>
    <row r="480" spans="1:8" ht="15">
      <c r="A480" s="369" t="s">
        <v>181</v>
      </c>
      <c r="B480" s="125" t="s">
        <v>870</v>
      </c>
      <c r="C480" s="370" t="s">
        <v>870</v>
      </c>
      <c r="D480" s="371" t="s">
        <v>871</v>
      </c>
      <c r="E480" s="372" t="s">
        <v>12</v>
      </c>
      <c r="F480" s="373">
        <v>19</v>
      </c>
      <c r="G480" s="227">
        <v>245.22</v>
      </c>
      <c r="H480" s="227">
        <v>229.89</v>
      </c>
    </row>
    <row r="481" spans="1:8" ht="15">
      <c r="A481" s="369" t="s">
        <v>181</v>
      </c>
      <c r="B481" s="125" t="s">
        <v>872</v>
      </c>
      <c r="C481" s="370" t="s">
        <v>872</v>
      </c>
      <c r="D481" s="371" t="s">
        <v>873</v>
      </c>
      <c r="E481" s="372" t="s">
        <v>12</v>
      </c>
      <c r="F481" s="373">
        <v>19</v>
      </c>
      <c r="G481" s="227">
        <v>245.22</v>
      </c>
      <c r="H481" s="227">
        <v>229.89</v>
      </c>
    </row>
    <row r="482" spans="1:8" ht="15">
      <c r="A482" s="369" t="s">
        <v>181</v>
      </c>
      <c r="B482" s="125" t="s">
        <v>874</v>
      </c>
      <c r="C482" s="370" t="s">
        <v>874</v>
      </c>
      <c r="D482" s="371" t="s">
        <v>875</v>
      </c>
      <c r="E482" s="372" t="s">
        <v>12</v>
      </c>
      <c r="F482" s="373">
        <v>19</v>
      </c>
      <c r="G482" s="227">
        <v>245.22</v>
      </c>
      <c r="H482" s="227">
        <v>229.89</v>
      </c>
    </row>
    <row r="483" spans="1:8" ht="15">
      <c r="A483" s="369" t="s">
        <v>181</v>
      </c>
      <c r="B483" s="125" t="s">
        <v>876</v>
      </c>
      <c r="C483" s="370" t="s">
        <v>876</v>
      </c>
      <c r="D483" s="371" t="s">
        <v>877</v>
      </c>
      <c r="E483" s="372" t="s">
        <v>12</v>
      </c>
      <c r="F483" s="373">
        <v>14.05</v>
      </c>
      <c r="G483" s="227">
        <v>180.56</v>
      </c>
      <c r="H483" s="227">
        <v>169.27</v>
      </c>
    </row>
    <row r="484" spans="1:8" ht="15">
      <c r="A484" s="369" t="s">
        <v>181</v>
      </c>
      <c r="B484" s="125" t="s">
        <v>878</v>
      </c>
      <c r="C484" s="370" t="s">
        <v>878</v>
      </c>
      <c r="D484" s="371" t="s">
        <v>879</v>
      </c>
      <c r="E484" s="372" t="s">
        <v>12</v>
      </c>
      <c r="F484" s="373">
        <v>14.05</v>
      </c>
      <c r="G484" s="227">
        <v>180.56</v>
      </c>
      <c r="H484" s="227">
        <v>169.27</v>
      </c>
    </row>
    <row r="485" spans="1:8" ht="15">
      <c r="A485" s="369" t="s">
        <v>181</v>
      </c>
      <c r="B485" s="125" t="s">
        <v>880</v>
      </c>
      <c r="C485" s="370" t="s">
        <v>880</v>
      </c>
      <c r="D485" s="371" t="s">
        <v>881</v>
      </c>
      <c r="E485" s="372" t="s">
        <v>12</v>
      </c>
      <c r="F485" s="373">
        <v>14.05</v>
      </c>
      <c r="G485" s="227">
        <v>180.56</v>
      </c>
      <c r="H485" s="227">
        <v>169.27</v>
      </c>
    </row>
    <row r="486" spans="1:8" ht="15">
      <c r="A486" s="369" t="s">
        <v>181</v>
      </c>
      <c r="B486" s="125" t="s">
        <v>882</v>
      </c>
      <c r="C486" s="370" t="s">
        <v>882</v>
      </c>
      <c r="D486" s="371" t="s">
        <v>883</v>
      </c>
      <c r="E486" s="372" t="s">
        <v>12</v>
      </c>
      <c r="F486" s="373">
        <v>14.05</v>
      </c>
      <c r="G486" s="227">
        <v>180.56</v>
      </c>
      <c r="H486" s="227">
        <v>169.27</v>
      </c>
    </row>
    <row r="487" spans="1:8" ht="15">
      <c r="A487" s="369" t="s">
        <v>181</v>
      </c>
      <c r="B487" s="125" t="s">
        <v>884</v>
      </c>
      <c r="C487" s="370" t="s">
        <v>884</v>
      </c>
      <c r="D487" s="371" t="s">
        <v>885</v>
      </c>
      <c r="E487" s="372" t="s">
        <v>12</v>
      </c>
      <c r="F487" s="373">
        <v>16</v>
      </c>
      <c r="G487" s="227">
        <v>209.08</v>
      </c>
      <c r="H487" s="227">
        <v>196.01</v>
      </c>
    </row>
    <row r="488" spans="1:8" ht="15">
      <c r="A488" s="369" t="s">
        <v>181</v>
      </c>
      <c r="B488" s="125" t="s">
        <v>886</v>
      </c>
      <c r="C488" s="370" t="s">
        <v>886</v>
      </c>
      <c r="D488" s="371" t="s">
        <v>887</v>
      </c>
      <c r="E488" s="372" t="s">
        <v>12</v>
      </c>
      <c r="F488" s="373">
        <v>16</v>
      </c>
      <c r="G488" s="227">
        <v>209.08</v>
      </c>
      <c r="H488" s="227">
        <v>196.01</v>
      </c>
    </row>
    <row r="489" spans="1:8" ht="15">
      <c r="A489" s="369" t="s">
        <v>181</v>
      </c>
      <c r="B489" s="125" t="s">
        <v>888</v>
      </c>
      <c r="C489" s="370" t="s">
        <v>888</v>
      </c>
      <c r="D489" s="371" t="s">
        <v>889</v>
      </c>
      <c r="E489" s="372" t="s">
        <v>12</v>
      </c>
      <c r="F489" s="373">
        <v>16</v>
      </c>
      <c r="G489" s="227">
        <v>209.08</v>
      </c>
      <c r="H489" s="227">
        <v>196.01</v>
      </c>
    </row>
    <row r="490" spans="1:8" ht="15">
      <c r="A490" s="369" t="s">
        <v>181</v>
      </c>
      <c r="B490" s="125" t="s">
        <v>890</v>
      </c>
      <c r="C490" s="370" t="s">
        <v>890</v>
      </c>
      <c r="D490" s="371" t="s">
        <v>891</v>
      </c>
      <c r="E490" s="372" t="s">
        <v>12</v>
      </c>
      <c r="F490" s="373">
        <v>16</v>
      </c>
      <c r="G490" s="227">
        <v>209.08</v>
      </c>
      <c r="H490" s="227">
        <v>196.01</v>
      </c>
    </row>
    <row r="491" spans="1:8" ht="15">
      <c r="A491" s="369" t="s">
        <v>181</v>
      </c>
      <c r="B491" s="125" t="s">
        <v>892</v>
      </c>
      <c r="C491" s="370" t="s">
        <v>892</v>
      </c>
      <c r="D491" s="371" t="s">
        <v>893</v>
      </c>
      <c r="E491" s="372" t="s">
        <v>12</v>
      </c>
      <c r="F491" s="373">
        <v>33</v>
      </c>
      <c r="G491" s="227">
        <v>483.01</v>
      </c>
      <c r="H491" s="227">
        <v>452.81</v>
      </c>
    </row>
    <row r="492" spans="1:8" ht="15">
      <c r="A492" s="369" t="s">
        <v>181</v>
      </c>
      <c r="B492" s="125" t="s">
        <v>894</v>
      </c>
      <c r="C492" s="370" t="s">
        <v>894</v>
      </c>
      <c r="D492" s="371" t="s">
        <v>895</v>
      </c>
      <c r="E492" s="372" t="s">
        <v>12</v>
      </c>
      <c r="F492" s="373">
        <v>33</v>
      </c>
      <c r="G492" s="227">
        <v>483.01</v>
      </c>
      <c r="H492" s="227">
        <v>452.81</v>
      </c>
    </row>
    <row r="493" spans="1:8" ht="15">
      <c r="A493" s="369" t="s">
        <v>181</v>
      </c>
      <c r="B493" s="125" t="s">
        <v>896</v>
      </c>
      <c r="C493" s="370" t="s">
        <v>896</v>
      </c>
      <c r="D493" s="371" t="s">
        <v>897</v>
      </c>
      <c r="E493" s="372" t="s">
        <v>12</v>
      </c>
      <c r="F493" s="373">
        <v>33</v>
      </c>
      <c r="G493" s="227">
        <v>483.01</v>
      </c>
      <c r="H493" s="227">
        <v>452.81</v>
      </c>
    </row>
    <row r="494" spans="1:8" ht="15">
      <c r="A494" s="369" t="s">
        <v>181</v>
      </c>
      <c r="B494" s="125" t="s">
        <v>898</v>
      </c>
      <c r="C494" s="370" t="s">
        <v>898</v>
      </c>
      <c r="D494" s="371" t="s">
        <v>899</v>
      </c>
      <c r="E494" s="372" t="s">
        <v>12</v>
      </c>
      <c r="F494" s="373">
        <v>33</v>
      </c>
      <c r="G494" s="227">
        <v>483.01</v>
      </c>
      <c r="H494" s="227">
        <v>452.81</v>
      </c>
    </row>
    <row r="495" spans="1:8" ht="15">
      <c r="A495" s="369" t="s">
        <v>181</v>
      </c>
      <c r="B495" s="125" t="s">
        <v>900</v>
      </c>
      <c r="C495" s="370" t="s">
        <v>900</v>
      </c>
      <c r="D495" s="371" t="s">
        <v>901</v>
      </c>
      <c r="E495" s="372" t="s">
        <v>12</v>
      </c>
      <c r="F495" s="373">
        <v>38.5</v>
      </c>
      <c r="G495" s="227">
        <v>579.62</v>
      </c>
      <c r="H495" s="227">
        <v>543.38</v>
      </c>
    </row>
    <row r="496" spans="1:8" ht="15">
      <c r="A496" s="369" t="s">
        <v>181</v>
      </c>
      <c r="B496" s="125" t="s">
        <v>902</v>
      </c>
      <c r="C496" s="370" t="s">
        <v>902</v>
      </c>
      <c r="D496" s="371" t="s">
        <v>903</v>
      </c>
      <c r="E496" s="372" t="s">
        <v>12</v>
      </c>
      <c r="F496" s="373">
        <v>38.5</v>
      </c>
      <c r="G496" s="227">
        <v>579.62</v>
      </c>
      <c r="H496" s="227">
        <v>543.38</v>
      </c>
    </row>
    <row r="497" spans="1:8" ht="15">
      <c r="A497" s="369" t="s">
        <v>181</v>
      </c>
      <c r="B497" s="125" t="s">
        <v>904</v>
      </c>
      <c r="C497" s="370" t="s">
        <v>904</v>
      </c>
      <c r="D497" s="371" t="s">
        <v>905</v>
      </c>
      <c r="E497" s="372" t="s">
        <v>12</v>
      </c>
      <c r="F497" s="373">
        <v>38.5</v>
      </c>
      <c r="G497" s="227">
        <v>579.62</v>
      </c>
      <c r="H497" s="227">
        <v>543.38</v>
      </c>
    </row>
    <row r="498" spans="1:8" ht="15">
      <c r="A498" s="369" t="s">
        <v>181</v>
      </c>
      <c r="B498" s="125" t="s">
        <v>906</v>
      </c>
      <c r="C498" s="370" t="s">
        <v>906</v>
      </c>
      <c r="D498" s="371" t="s">
        <v>907</v>
      </c>
      <c r="E498" s="372" t="s">
        <v>12</v>
      </c>
      <c r="F498" s="373">
        <v>38.5</v>
      </c>
      <c r="G498" s="227">
        <v>579.62</v>
      </c>
      <c r="H498" s="227">
        <v>543.38</v>
      </c>
    </row>
    <row r="499" spans="1:8" ht="15">
      <c r="A499" s="369" t="s">
        <v>181</v>
      </c>
      <c r="B499" s="125" t="s">
        <v>908</v>
      </c>
      <c r="C499" s="370" t="s">
        <v>908</v>
      </c>
      <c r="D499" s="371" t="s">
        <v>909</v>
      </c>
      <c r="E499" s="372" t="s">
        <v>12</v>
      </c>
      <c r="F499" s="373">
        <v>13.95</v>
      </c>
      <c r="G499" s="227">
        <v>180.55</v>
      </c>
      <c r="H499" s="227">
        <v>169.26</v>
      </c>
    </row>
    <row r="500" spans="1:8" ht="15">
      <c r="A500" s="369" t="s">
        <v>181</v>
      </c>
      <c r="B500" s="125" t="s">
        <v>910</v>
      </c>
      <c r="C500" s="370" t="s">
        <v>910</v>
      </c>
      <c r="D500" s="371" t="s">
        <v>911</v>
      </c>
      <c r="E500" s="372" t="s">
        <v>12</v>
      </c>
      <c r="F500" s="373">
        <v>13.95</v>
      </c>
      <c r="G500" s="227">
        <v>180.55</v>
      </c>
      <c r="H500" s="227">
        <v>169.26</v>
      </c>
    </row>
    <row r="501" spans="1:8" ht="15">
      <c r="A501" s="369" t="s">
        <v>181</v>
      </c>
      <c r="B501" s="125" t="s">
        <v>912</v>
      </c>
      <c r="C501" s="370" t="s">
        <v>912</v>
      </c>
      <c r="D501" s="371" t="s">
        <v>913</v>
      </c>
      <c r="E501" s="372" t="s">
        <v>12</v>
      </c>
      <c r="F501" s="373">
        <v>13.95</v>
      </c>
      <c r="G501" s="227">
        <v>180.55</v>
      </c>
      <c r="H501" s="227">
        <v>169.26</v>
      </c>
    </row>
    <row r="502" spans="1:8" ht="15">
      <c r="A502" s="369" t="s">
        <v>181</v>
      </c>
      <c r="B502" s="125" t="s">
        <v>914</v>
      </c>
      <c r="C502" s="370" t="s">
        <v>914</v>
      </c>
      <c r="D502" s="371" t="s">
        <v>915</v>
      </c>
      <c r="E502" s="372" t="s">
        <v>12</v>
      </c>
      <c r="F502" s="373">
        <v>13.95</v>
      </c>
      <c r="G502" s="227">
        <v>180.55</v>
      </c>
      <c r="H502" s="227">
        <v>169.26</v>
      </c>
    </row>
    <row r="503" spans="1:8" ht="15">
      <c r="A503" s="369" t="s">
        <v>181</v>
      </c>
      <c r="B503" s="125" t="s">
        <v>916</v>
      </c>
      <c r="C503" s="370" t="s">
        <v>916</v>
      </c>
      <c r="D503" s="371" t="s">
        <v>917</v>
      </c>
      <c r="E503" s="372" t="s">
        <v>12</v>
      </c>
      <c r="F503" s="373">
        <v>14.7</v>
      </c>
      <c r="G503" s="227">
        <v>190.12</v>
      </c>
      <c r="H503" s="227">
        <v>178.23</v>
      </c>
    </row>
    <row r="504" spans="1:8" ht="15">
      <c r="A504" s="369" t="s">
        <v>181</v>
      </c>
      <c r="B504" s="125" t="s">
        <v>918</v>
      </c>
      <c r="C504" s="370" t="s">
        <v>918</v>
      </c>
      <c r="D504" s="371" t="s">
        <v>919</v>
      </c>
      <c r="E504" s="372" t="s">
        <v>12</v>
      </c>
      <c r="F504" s="373">
        <v>14.7</v>
      </c>
      <c r="G504" s="227">
        <v>190.12</v>
      </c>
      <c r="H504" s="227">
        <v>178.23</v>
      </c>
    </row>
    <row r="505" spans="1:8" ht="15">
      <c r="A505" s="369" t="s">
        <v>181</v>
      </c>
      <c r="B505" s="125" t="s">
        <v>920</v>
      </c>
      <c r="C505" s="370" t="s">
        <v>920</v>
      </c>
      <c r="D505" s="371" t="s">
        <v>921</v>
      </c>
      <c r="E505" s="372" t="s">
        <v>12</v>
      </c>
      <c r="F505" s="373">
        <v>14.7</v>
      </c>
      <c r="G505" s="227">
        <v>190.12</v>
      </c>
      <c r="H505" s="227">
        <v>178.23</v>
      </c>
    </row>
    <row r="506" spans="1:8" ht="15">
      <c r="A506" s="369" t="s">
        <v>181</v>
      </c>
      <c r="B506" s="125" t="s">
        <v>922</v>
      </c>
      <c r="C506" s="370" t="s">
        <v>922</v>
      </c>
      <c r="D506" s="371" t="s">
        <v>923</v>
      </c>
      <c r="E506" s="372" t="s">
        <v>12</v>
      </c>
      <c r="F506" s="373">
        <v>14.7</v>
      </c>
      <c r="G506" s="227">
        <v>190.12</v>
      </c>
      <c r="H506" s="227">
        <v>178.23</v>
      </c>
    </row>
    <row r="507" spans="1:8" ht="15">
      <c r="A507" s="369" t="s">
        <v>181</v>
      </c>
      <c r="B507" s="125" t="s">
        <v>924</v>
      </c>
      <c r="C507" s="370" t="s">
        <v>924</v>
      </c>
      <c r="D507" s="371" t="s">
        <v>925</v>
      </c>
      <c r="E507" s="372" t="s">
        <v>12</v>
      </c>
      <c r="F507" s="373">
        <v>18.149999999999999</v>
      </c>
      <c r="G507" s="227">
        <v>250.89</v>
      </c>
      <c r="H507" s="227">
        <v>235.2</v>
      </c>
    </row>
    <row r="508" spans="1:8" ht="15">
      <c r="A508" s="369" t="s">
        <v>181</v>
      </c>
      <c r="B508" s="125" t="s">
        <v>926</v>
      </c>
      <c r="C508" s="370" t="s">
        <v>926</v>
      </c>
      <c r="D508" s="371" t="s">
        <v>927</v>
      </c>
      <c r="E508" s="372" t="s">
        <v>12</v>
      </c>
      <c r="F508" s="373">
        <v>18.149999999999999</v>
      </c>
      <c r="G508" s="227">
        <v>250.89</v>
      </c>
      <c r="H508" s="227">
        <v>235.2</v>
      </c>
    </row>
    <row r="509" spans="1:8" ht="15">
      <c r="A509" s="369" t="s">
        <v>181</v>
      </c>
      <c r="B509" s="125" t="s">
        <v>928</v>
      </c>
      <c r="C509" s="370" t="s">
        <v>928</v>
      </c>
      <c r="D509" s="371" t="s">
        <v>929</v>
      </c>
      <c r="E509" s="372" t="s">
        <v>12</v>
      </c>
      <c r="F509" s="373">
        <v>18.149999999999999</v>
      </c>
      <c r="G509" s="227">
        <v>250.89</v>
      </c>
      <c r="H509" s="227">
        <v>235.2</v>
      </c>
    </row>
    <row r="510" spans="1:8" ht="15">
      <c r="A510" s="369" t="s">
        <v>181</v>
      </c>
      <c r="B510" s="125" t="s">
        <v>930</v>
      </c>
      <c r="C510" s="370" t="s">
        <v>930</v>
      </c>
      <c r="D510" s="371" t="s">
        <v>931</v>
      </c>
      <c r="E510" s="372" t="s">
        <v>12</v>
      </c>
      <c r="F510" s="373">
        <v>18.149999999999999</v>
      </c>
      <c r="G510" s="227">
        <v>250.89</v>
      </c>
      <c r="H510" s="227">
        <v>235.2</v>
      </c>
    </row>
    <row r="511" spans="1:8" ht="15">
      <c r="A511" s="369" t="s">
        <v>181</v>
      </c>
      <c r="B511" s="125" t="s">
        <v>932</v>
      </c>
      <c r="C511" s="370" t="s">
        <v>932</v>
      </c>
      <c r="D511" s="371" t="s">
        <v>933</v>
      </c>
      <c r="E511" s="372" t="s">
        <v>12</v>
      </c>
      <c r="F511" s="373">
        <v>19</v>
      </c>
      <c r="G511" s="227">
        <v>245.22</v>
      </c>
      <c r="H511" s="227">
        <v>229.89</v>
      </c>
    </row>
    <row r="512" spans="1:8" ht="15">
      <c r="A512" s="369" t="s">
        <v>181</v>
      </c>
      <c r="B512" s="125" t="s">
        <v>934</v>
      </c>
      <c r="C512" s="370" t="s">
        <v>934</v>
      </c>
      <c r="D512" s="371" t="s">
        <v>935</v>
      </c>
      <c r="E512" s="372" t="s">
        <v>12</v>
      </c>
      <c r="F512" s="373">
        <v>19</v>
      </c>
      <c r="G512" s="227">
        <v>245.22</v>
      </c>
      <c r="H512" s="227">
        <v>229.89</v>
      </c>
    </row>
    <row r="513" spans="1:8" ht="15">
      <c r="A513" s="369" t="s">
        <v>181</v>
      </c>
      <c r="B513" s="125" t="s">
        <v>936</v>
      </c>
      <c r="C513" s="370" t="s">
        <v>936</v>
      </c>
      <c r="D513" s="371" t="s">
        <v>937</v>
      </c>
      <c r="E513" s="372" t="s">
        <v>12</v>
      </c>
      <c r="F513" s="373">
        <v>19</v>
      </c>
      <c r="G513" s="227">
        <v>245.22</v>
      </c>
      <c r="H513" s="227">
        <v>229.89</v>
      </c>
    </row>
    <row r="514" spans="1:8" ht="15">
      <c r="A514" s="369" t="s">
        <v>181</v>
      </c>
      <c r="B514" s="125" t="s">
        <v>938</v>
      </c>
      <c r="C514" s="370" t="s">
        <v>938</v>
      </c>
      <c r="D514" s="371" t="s">
        <v>939</v>
      </c>
      <c r="E514" s="372" t="s">
        <v>12</v>
      </c>
      <c r="F514" s="373">
        <v>19</v>
      </c>
      <c r="G514" s="227">
        <v>245.22</v>
      </c>
      <c r="H514" s="227">
        <v>229.89</v>
      </c>
    </row>
    <row r="515" spans="1:8" ht="15">
      <c r="A515" s="369" t="s">
        <v>181</v>
      </c>
      <c r="B515" s="125" t="s">
        <v>940</v>
      </c>
      <c r="C515" s="370" t="s">
        <v>940</v>
      </c>
      <c r="D515" s="371" t="s">
        <v>941</v>
      </c>
      <c r="E515" s="372" t="s">
        <v>12</v>
      </c>
      <c r="F515" s="373">
        <v>17.649999999999999</v>
      </c>
      <c r="G515" s="227">
        <v>236.68</v>
      </c>
      <c r="H515" s="227">
        <v>221.88</v>
      </c>
    </row>
    <row r="516" spans="1:8" ht="15">
      <c r="A516" s="369" t="s">
        <v>181</v>
      </c>
      <c r="B516" s="125" t="s">
        <v>942</v>
      </c>
      <c r="C516" s="370" t="s">
        <v>942</v>
      </c>
      <c r="D516" s="371" t="s">
        <v>943</v>
      </c>
      <c r="E516" s="372" t="s">
        <v>12</v>
      </c>
      <c r="F516" s="373">
        <v>17.649999999999999</v>
      </c>
      <c r="G516" s="227">
        <v>236.68</v>
      </c>
      <c r="H516" s="227">
        <v>221.88</v>
      </c>
    </row>
    <row r="517" spans="1:8" ht="15">
      <c r="A517" s="369" t="s">
        <v>181</v>
      </c>
      <c r="B517" s="125" t="s">
        <v>944</v>
      </c>
      <c r="C517" s="370" t="s">
        <v>944</v>
      </c>
      <c r="D517" s="371" t="s">
        <v>945</v>
      </c>
      <c r="E517" s="372" t="s">
        <v>12</v>
      </c>
      <c r="F517" s="373">
        <v>17.649999999999999</v>
      </c>
      <c r="G517" s="227">
        <v>236.68</v>
      </c>
      <c r="H517" s="227">
        <v>221.88</v>
      </c>
    </row>
    <row r="518" spans="1:8" ht="15">
      <c r="A518" s="369" t="s">
        <v>181</v>
      </c>
      <c r="B518" s="125" t="s">
        <v>946</v>
      </c>
      <c r="C518" s="370" t="s">
        <v>946</v>
      </c>
      <c r="D518" s="371" t="s">
        <v>947</v>
      </c>
      <c r="E518" s="372" t="s">
        <v>12</v>
      </c>
      <c r="F518" s="373">
        <v>17.649999999999999</v>
      </c>
      <c r="G518" s="227">
        <v>236.68</v>
      </c>
      <c r="H518" s="227">
        <v>221.88</v>
      </c>
    </row>
    <row r="519" spans="1:8" ht="15">
      <c r="A519" s="369" t="s">
        <v>181</v>
      </c>
      <c r="B519" s="125" t="s">
        <v>948</v>
      </c>
      <c r="C519" s="370" t="s">
        <v>948</v>
      </c>
      <c r="D519" s="371" t="s">
        <v>949</v>
      </c>
      <c r="E519" s="372" t="s">
        <v>12</v>
      </c>
      <c r="F519" s="373">
        <v>13.95</v>
      </c>
      <c r="G519" s="227">
        <v>180.55</v>
      </c>
      <c r="H519" s="227">
        <v>169.26</v>
      </c>
    </row>
    <row r="520" spans="1:8" ht="15">
      <c r="A520" s="369" t="s">
        <v>181</v>
      </c>
      <c r="B520" s="125" t="s">
        <v>950</v>
      </c>
      <c r="C520" s="370" t="s">
        <v>950</v>
      </c>
      <c r="D520" s="371" t="s">
        <v>951</v>
      </c>
      <c r="E520" s="372" t="s">
        <v>12</v>
      </c>
      <c r="F520" s="373">
        <v>13.95</v>
      </c>
      <c r="G520" s="227">
        <v>180.55</v>
      </c>
      <c r="H520" s="227">
        <v>169.26</v>
      </c>
    </row>
    <row r="521" spans="1:8" ht="15">
      <c r="A521" s="369" t="s">
        <v>181</v>
      </c>
      <c r="B521" s="125" t="s">
        <v>952</v>
      </c>
      <c r="C521" s="370" t="s">
        <v>952</v>
      </c>
      <c r="D521" s="371" t="s">
        <v>953</v>
      </c>
      <c r="E521" s="372" t="s">
        <v>12</v>
      </c>
      <c r="F521" s="373">
        <v>13.95</v>
      </c>
      <c r="G521" s="227">
        <v>180.55</v>
      </c>
      <c r="H521" s="227">
        <v>169.26</v>
      </c>
    </row>
    <row r="522" spans="1:8" ht="15">
      <c r="A522" s="369" t="s">
        <v>181</v>
      </c>
      <c r="B522" s="125" t="s">
        <v>954</v>
      </c>
      <c r="C522" s="370" t="s">
        <v>954</v>
      </c>
      <c r="D522" s="371" t="s">
        <v>955</v>
      </c>
      <c r="E522" s="372" t="s">
        <v>12</v>
      </c>
      <c r="F522" s="373">
        <v>13.95</v>
      </c>
      <c r="G522" s="227">
        <v>180.55</v>
      </c>
      <c r="H522" s="227">
        <v>169.26</v>
      </c>
    </row>
    <row r="523" spans="1:8" ht="15">
      <c r="A523" s="369" t="s">
        <v>181</v>
      </c>
      <c r="B523" s="125" t="s">
        <v>956</v>
      </c>
      <c r="C523" s="370" t="s">
        <v>956</v>
      </c>
      <c r="D523" s="371" t="s">
        <v>957</v>
      </c>
      <c r="E523" s="372" t="s">
        <v>12</v>
      </c>
      <c r="F523" s="373">
        <v>21.05</v>
      </c>
      <c r="G523" s="227">
        <v>285.14</v>
      </c>
      <c r="H523" s="227">
        <v>267.31</v>
      </c>
    </row>
    <row r="524" spans="1:8" ht="15">
      <c r="A524" s="369" t="s">
        <v>181</v>
      </c>
      <c r="B524" s="125" t="s">
        <v>958</v>
      </c>
      <c r="C524" s="370" t="s">
        <v>958</v>
      </c>
      <c r="D524" s="371" t="s">
        <v>959</v>
      </c>
      <c r="E524" s="372" t="s">
        <v>12</v>
      </c>
      <c r="F524" s="373">
        <v>21.05</v>
      </c>
      <c r="G524" s="227">
        <v>285.14</v>
      </c>
      <c r="H524" s="227">
        <v>267.31</v>
      </c>
    </row>
    <row r="525" spans="1:8" ht="15">
      <c r="A525" s="369" t="s">
        <v>181</v>
      </c>
      <c r="B525" s="125" t="s">
        <v>960</v>
      </c>
      <c r="C525" s="370" t="s">
        <v>960</v>
      </c>
      <c r="D525" s="371" t="s">
        <v>961</v>
      </c>
      <c r="E525" s="372" t="s">
        <v>12</v>
      </c>
      <c r="F525" s="373">
        <v>21.05</v>
      </c>
      <c r="G525" s="227">
        <v>285.14</v>
      </c>
      <c r="H525" s="227">
        <v>267.31</v>
      </c>
    </row>
    <row r="526" spans="1:8" ht="15">
      <c r="A526" s="369" t="s">
        <v>181</v>
      </c>
      <c r="B526" s="125" t="s">
        <v>962</v>
      </c>
      <c r="C526" s="370" t="s">
        <v>962</v>
      </c>
      <c r="D526" s="371" t="s">
        <v>963</v>
      </c>
      <c r="E526" s="372" t="s">
        <v>12</v>
      </c>
      <c r="F526" s="373">
        <v>21.05</v>
      </c>
      <c r="G526" s="227">
        <v>285.14</v>
      </c>
      <c r="H526" s="227">
        <v>267.31</v>
      </c>
    </row>
    <row r="527" spans="1:8" ht="15">
      <c r="A527" s="369" t="s">
        <v>181</v>
      </c>
      <c r="B527" s="125" t="s">
        <v>964</v>
      </c>
      <c r="C527" s="370" t="s">
        <v>964</v>
      </c>
      <c r="D527" s="371" t="s">
        <v>965</v>
      </c>
      <c r="E527" s="372" t="s">
        <v>12</v>
      </c>
      <c r="F527" s="373">
        <v>14.7</v>
      </c>
      <c r="G527" s="227">
        <v>190.12</v>
      </c>
      <c r="H527" s="227">
        <v>178.23</v>
      </c>
    </row>
    <row r="528" spans="1:8" ht="15">
      <c r="A528" s="369" t="s">
        <v>181</v>
      </c>
      <c r="B528" s="125" t="s">
        <v>966</v>
      </c>
      <c r="C528" s="370" t="s">
        <v>966</v>
      </c>
      <c r="D528" s="371" t="s">
        <v>967</v>
      </c>
      <c r="E528" s="372" t="s">
        <v>12</v>
      </c>
      <c r="F528" s="373">
        <v>14.7</v>
      </c>
      <c r="G528" s="227">
        <v>190.12</v>
      </c>
      <c r="H528" s="227">
        <v>178.23</v>
      </c>
    </row>
    <row r="529" spans="1:8" ht="15">
      <c r="A529" s="369" t="s">
        <v>181</v>
      </c>
      <c r="B529" s="125" t="s">
        <v>968</v>
      </c>
      <c r="C529" s="370" t="s">
        <v>968</v>
      </c>
      <c r="D529" s="371" t="s">
        <v>969</v>
      </c>
      <c r="E529" s="372" t="s">
        <v>12</v>
      </c>
      <c r="F529" s="373">
        <v>14.7</v>
      </c>
      <c r="G529" s="227">
        <v>190.12</v>
      </c>
      <c r="H529" s="227">
        <v>178.23</v>
      </c>
    </row>
    <row r="530" spans="1:8" ht="15">
      <c r="A530" s="369" t="s">
        <v>181</v>
      </c>
      <c r="B530" s="125" t="s">
        <v>970</v>
      </c>
      <c r="C530" s="370" t="s">
        <v>970</v>
      </c>
      <c r="D530" s="371" t="s">
        <v>971</v>
      </c>
      <c r="E530" s="372" t="s">
        <v>12</v>
      </c>
      <c r="F530" s="373">
        <v>14.7</v>
      </c>
      <c r="G530" s="227">
        <v>190.12</v>
      </c>
      <c r="H530" s="227">
        <v>178.23</v>
      </c>
    </row>
    <row r="531" spans="1:8" ht="15">
      <c r="A531" s="369" t="s">
        <v>181</v>
      </c>
      <c r="B531" s="125" t="s">
        <v>972</v>
      </c>
      <c r="C531" s="370" t="s">
        <v>972</v>
      </c>
      <c r="D531" s="371" t="s">
        <v>973</v>
      </c>
      <c r="E531" s="372" t="s">
        <v>12</v>
      </c>
      <c r="F531" s="373">
        <v>18.149999999999999</v>
      </c>
      <c r="G531" s="227">
        <v>250.89</v>
      </c>
      <c r="H531" s="227">
        <v>235.2</v>
      </c>
    </row>
    <row r="532" spans="1:8" ht="15">
      <c r="A532" s="369" t="s">
        <v>181</v>
      </c>
      <c r="B532" s="125" t="s">
        <v>974</v>
      </c>
      <c r="C532" s="370" t="s">
        <v>974</v>
      </c>
      <c r="D532" s="371" t="s">
        <v>975</v>
      </c>
      <c r="E532" s="372" t="s">
        <v>12</v>
      </c>
      <c r="F532" s="373">
        <v>18.149999999999999</v>
      </c>
      <c r="G532" s="227">
        <v>250.89</v>
      </c>
      <c r="H532" s="227">
        <v>235.2</v>
      </c>
    </row>
    <row r="533" spans="1:8" ht="15">
      <c r="A533" s="369" t="s">
        <v>181</v>
      </c>
      <c r="B533" s="125" t="s">
        <v>976</v>
      </c>
      <c r="C533" s="370" t="s">
        <v>976</v>
      </c>
      <c r="D533" s="371" t="s">
        <v>977</v>
      </c>
      <c r="E533" s="372" t="s">
        <v>12</v>
      </c>
      <c r="F533" s="373">
        <v>18.149999999999999</v>
      </c>
      <c r="G533" s="227">
        <v>250.89</v>
      </c>
      <c r="H533" s="227">
        <v>235.2</v>
      </c>
    </row>
    <row r="534" spans="1:8" ht="15">
      <c r="A534" s="369" t="s">
        <v>181</v>
      </c>
      <c r="B534" s="125" t="s">
        <v>978</v>
      </c>
      <c r="C534" s="370" t="s">
        <v>978</v>
      </c>
      <c r="D534" s="371" t="s">
        <v>979</v>
      </c>
      <c r="E534" s="372" t="s">
        <v>12</v>
      </c>
      <c r="F534" s="373">
        <v>18.149999999999999</v>
      </c>
      <c r="G534" s="227">
        <v>250.89</v>
      </c>
      <c r="H534" s="227">
        <v>235.2</v>
      </c>
    </row>
    <row r="535" spans="1:8" ht="15">
      <c r="A535" s="369" t="s">
        <v>181</v>
      </c>
      <c r="B535" s="125" t="s">
        <v>980</v>
      </c>
      <c r="C535" s="370" t="s">
        <v>980</v>
      </c>
      <c r="D535" s="371" t="s">
        <v>981</v>
      </c>
      <c r="E535" s="372" t="s">
        <v>12</v>
      </c>
      <c r="F535" s="373">
        <v>25</v>
      </c>
      <c r="G535" s="227">
        <v>337.8</v>
      </c>
      <c r="H535" s="227">
        <v>316.68</v>
      </c>
    </row>
    <row r="536" spans="1:8" ht="15">
      <c r="A536" s="369" t="s">
        <v>181</v>
      </c>
      <c r="B536" s="125" t="s">
        <v>982</v>
      </c>
      <c r="C536" s="370" t="s">
        <v>982</v>
      </c>
      <c r="D536" s="371" t="s">
        <v>983</v>
      </c>
      <c r="E536" s="372" t="s">
        <v>12</v>
      </c>
      <c r="F536" s="373">
        <v>25</v>
      </c>
      <c r="G536" s="227">
        <v>337.8</v>
      </c>
      <c r="H536" s="227">
        <v>316.68</v>
      </c>
    </row>
    <row r="537" spans="1:8" ht="15">
      <c r="A537" s="369" t="s">
        <v>181</v>
      </c>
      <c r="B537" s="125" t="s">
        <v>984</v>
      </c>
      <c r="C537" s="370" t="s">
        <v>984</v>
      </c>
      <c r="D537" s="371" t="s">
        <v>985</v>
      </c>
      <c r="E537" s="372" t="s">
        <v>12</v>
      </c>
      <c r="F537" s="373">
        <v>25</v>
      </c>
      <c r="G537" s="227">
        <v>337.8</v>
      </c>
      <c r="H537" s="227">
        <v>316.68</v>
      </c>
    </row>
    <row r="538" spans="1:8" ht="15">
      <c r="A538" s="369" t="s">
        <v>181</v>
      </c>
      <c r="B538" s="125" t="s">
        <v>986</v>
      </c>
      <c r="C538" s="370" t="s">
        <v>986</v>
      </c>
      <c r="D538" s="371" t="s">
        <v>987</v>
      </c>
      <c r="E538" s="372" t="s">
        <v>12</v>
      </c>
      <c r="F538" s="373">
        <v>25</v>
      </c>
      <c r="G538" s="227">
        <v>337.8</v>
      </c>
      <c r="H538" s="227">
        <v>316.68</v>
      </c>
    </row>
    <row r="539" spans="1:8" ht="15">
      <c r="A539" s="369" t="s">
        <v>181</v>
      </c>
      <c r="B539" s="125" t="s">
        <v>988</v>
      </c>
      <c r="C539" s="370" t="s">
        <v>988</v>
      </c>
      <c r="D539" s="371" t="s">
        <v>989</v>
      </c>
      <c r="E539" s="372" t="s">
        <v>12</v>
      </c>
      <c r="F539" s="373">
        <v>17.399999999999999</v>
      </c>
      <c r="G539" s="227">
        <v>228.08</v>
      </c>
      <c r="H539" s="227">
        <v>213.82</v>
      </c>
    </row>
    <row r="540" spans="1:8" ht="15">
      <c r="A540" s="369" t="s">
        <v>181</v>
      </c>
      <c r="B540" s="125" t="s">
        <v>990</v>
      </c>
      <c r="C540" s="370" t="s">
        <v>990</v>
      </c>
      <c r="D540" s="371" t="s">
        <v>991</v>
      </c>
      <c r="E540" s="372" t="s">
        <v>12</v>
      </c>
      <c r="F540" s="373">
        <v>17.399999999999999</v>
      </c>
      <c r="G540" s="227">
        <v>228.08</v>
      </c>
      <c r="H540" s="227">
        <v>213.82</v>
      </c>
    </row>
    <row r="541" spans="1:8" ht="15">
      <c r="A541" s="369" t="s">
        <v>181</v>
      </c>
      <c r="B541" s="125" t="s">
        <v>992</v>
      </c>
      <c r="C541" s="370" t="s">
        <v>992</v>
      </c>
      <c r="D541" s="371" t="s">
        <v>993</v>
      </c>
      <c r="E541" s="372" t="s">
        <v>12</v>
      </c>
      <c r="F541" s="373">
        <v>17.399999999999999</v>
      </c>
      <c r="G541" s="227">
        <v>228.08</v>
      </c>
      <c r="H541" s="227">
        <v>213.82</v>
      </c>
    </row>
    <row r="542" spans="1:8" ht="15">
      <c r="A542" s="369" t="s">
        <v>181</v>
      </c>
      <c r="B542" s="125" t="s">
        <v>994</v>
      </c>
      <c r="C542" s="370" t="s">
        <v>994</v>
      </c>
      <c r="D542" s="371" t="s">
        <v>995</v>
      </c>
      <c r="E542" s="372" t="s">
        <v>12</v>
      </c>
      <c r="F542" s="373">
        <v>17.399999999999999</v>
      </c>
      <c r="G542" s="227">
        <v>228.08</v>
      </c>
      <c r="H542" s="227">
        <v>213.82</v>
      </c>
    </row>
    <row r="543" spans="1:8" ht="15">
      <c r="A543" s="369" t="s">
        <v>181</v>
      </c>
      <c r="B543" s="125" t="s">
        <v>996</v>
      </c>
      <c r="C543" s="370" t="s">
        <v>996</v>
      </c>
      <c r="D543" s="371" t="s">
        <v>997</v>
      </c>
      <c r="E543" s="372" t="s">
        <v>12</v>
      </c>
      <c r="F543" s="373">
        <v>14.15</v>
      </c>
      <c r="G543" s="227">
        <v>180.55</v>
      </c>
      <c r="H543" s="227">
        <v>169.26</v>
      </c>
    </row>
    <row r="544" spans="1:8" ht="15">
      <c r="A544" s="369" t="s">
        <v>181</v>
      </c>
      <c r="B544" s="125" t="s">
        <v>998</v>
      </c>
      <c r="C544" s="370" t="s">
        <v>998</v>
      </c>
      <c r="D544" s="371" t="s">
        <v>999</v>
      </c>
      <c r="E544" s="372" t="s">
        <v>12</v>
      </c>
      <c r="F544" s="373">
        <v>14.15</v>
      </c>
      <c r="G544" s="227">
        <v>180.55</v>
      </c>
      <c r="H544" s="227">
        <v>169.26</v>
      </c>
    </row>
    <row r="545" spans="1:8" ht="15">
      <c r="A545" s="369" t="s">
        <v>181</v>
      </c>
      <c r="B545" s="125" t="s">
        <v>1000</v>
      </c>
      <c r="C545" s="370" t="s">
        <v>1000</v>
      </c>
      <c r="D545" s="371" t="s">
        <v>1001</v>
      </c>
      <c r="E545" s="372" t="s">
        <v>12</v>
      </c>
      <c r="F545" s="373">
        <v>14.15</v>
      </c>
      <c r="G545" s="227">
        <v>180.55</v>
      </c>
      <c r="H545" s="227">
        <v>169.26</v>
      </c>
    </row>
    <row r="546" spans="1:8" ht="15">
      <c r="A546" s="369" t="s">
        <v>181</v>
      </c>
      <c r="B546" s="125" t="s">
        <v>1002</v>
      </c>
      <c r="C546" s="370" t="s">
        <v>1002</v>
      </c>
      <c r="D546" s="371" t="s">
        <v>1003</v>
      </c>
      <c r="E546" s="372" t="s">
        <v>12</v>
      </c>
      <c r="F546" s="373">
        <v>14.15</v>
      </c>
      <c r="G546" s="227">
        <v>180.55</v>
      </c>
      <c r="H546" s="227">
        <v>169.26</v>
      </c>
    </row>
    <row r="547" spans="1:8" ht="15">
      <c r="A547" s="369" t="s">
        <v>181</v>
      </c>
      <c r="B547" s="125" t="s">
        <v>1004</v>
      </c>
      <c r="C547" s="370" t="s">
        <v>1004</v>
      </c>
      <c r="D547" s="371" t="s">
        <v>1005</v>
      </c>
      <c r="E547" s="372" t="s">
        <v>12</v>
      </c>
      <c r="F547" s="373">
        <v>19</v>
      </c>
      <c r="G547" s="227">
        <v>245.22</v>
      </c>
      <c r="H547" s="227">
        <v>229.89</v>
      </c>
    </row>
    <row r="548" spans="1:8" ht="15">
      <c r="A548" s="369" t="s">
        <v>181</v>
      </c>
      <c r="B548" s="125" t="s">
        <v>1006</v>
      </c>
      <c r="C548" s="370" t="s">
        <v>1006</v>
      </c>
      <c r="D548" s="371" t="s">
        <v>1007</v>
      </c>
      <c r="E548" s="372" t="s">
        <v>12</v>
      </c>
      <c r="F548" s="373">
        <v>19</v>
      </c>
      <c r="G548" s="227">
        <v>245.22</v>
      </c>
      <c r="H548" s="227">
        <v>229.89</v>
      </c>
    </row>
    <row r="549" spans="1:8" ht="15">
      <c r="A549" s="369" t="s">
        <v>181</v>
      </c>
      <c r="B549" s="125" t="s">
        <v>1008</v>
      </c>
      <c r="C549" s="370" t="s">
        <v>1008</v>
      </c>
      <c r="D549" s="371" t="s">
        <v>1009</v>
      </c>
      <c r="E549" s="372" t="s">
        <v>12</v>
      </c>
      <c r="F549" s="373">
        <v>19</v>
      </c>
      <c r="G549" s="227">
        <v>245.22</v>
      </c>
      <c r="H549" s="227">
        <v>229.89</v>
      </c>
    </row>
    <row r="550" spans="1:8" ht="15">
      <c r="A550" s="369" t="s">
        <v>181</v>
      </c>
      <c r="B550" s="125" t="s">
        <v>1010</v>
      </c>
      <c r="C550" s="370" t="s">
        <v>1010</v>
      </c>
      <c r="D550" s="371" t="s">
        <v>1011</v>
      </c>
      <c r="E550" s="372" t="s">
        <v>12</v>
      </c>
      <c r="F550" s="373">
        <v>19</v>
      </c>
      <c r="G550" s="227">
        <v>245.22</v>
      </c>
      <c r="H550" s="227">
        <v>229.89</v>
      </c>
    </row>
    <row r="551" spans="1:8" ht="15">
      <c r="A551" s="369" t="s">
        <v>181</v>
      </c>
      <c r="B551" s="125" t="s">
        <v>1012</v>
      </c>
      <c r="C551" s="370" t="s">
        <v>1012</v>
      </c>
      <c r="D551" s="371" t="s">
        <v>1013</v>
      </c>
      <c r="E551" s="372" t="s">
        <v>12</v>
      </c>
      <c r="F551" s="373">
        <v>14.95</v>
      </c>
      <c r="G551" s="227">
        <v>190.12</v>
      </c>
      <c r="H551" s="227">
        <v>178.23</v>
      </c>
    </row>
    <row r="552" spans="1:8" ht="15">
      <c r="A552" s="369" t="s">
        <v>181</v>
      </c>
      <c r="B552" s="125" t="s">
        <v>1014</v>
      </c>
      <c r="C552" s="370" t="s">
        <v>1014</v>
      </c>
      <c r="D552" s="371" t="s">
        <v>1015</v>
      </c>
      <c r="E552" s="372" t="s">
        <v>12</v>
      </c>
      <c r="F552" s="373">
        <v>14.95</v>
      </c>
      <c r="G552" s="227">
        <v>190.12</v>
      </c>
      <c r="H552" s="227">
        <v>178.23</v>
      </c>
    </row>
    <row r="553" spans="1:8" ht="15">
      <c r="A553" s="369" t="s">
        <v>181</v>
      </c>
      <c r="B553" s="125" t="s">
        <v>1016</v>
      </c>
      <c r="C553" s="370" t="s">
        <v>1016</v>
      </c>
      <c r="D553" s="371" t="s">
        <v>1017</v>
      </c>
      <c r="E553" s="372" t="s">
        <v>12</v>
      </c>
      <c r="F553" s="373">
        <v>14.95</v>
      </c>
      <c r="G553" s="227">
        <v>190.12</v>
      </c>
      <c r="H553" s="227">
        <v>178.23</v>
      </c>
    </row>
    <row r="554" spans="1:8" ht="15">
      <c r="A554" s="369" t="s">
        <v>181</v>
      </c>
      <c r="B554" s="125" t="s">
        <v>1018</v>
      </c>
      <c r="C554" s="370" t="s">
        <v>1018</v>
      </c>
      <c r="D554" s="371" t="s">
        <v>1019</v>
      </c>
      <c r="E554" s="372" t="s">
        <v>12</v>
      </c>
      <c r="F554" s="373">
        <v>14.95</v>
      </c>
      <c r="G554" s="227">
        <v>190.12</v>
      </c>
      <c r="H554" s="227">
        <v>178.23</v>
      </c>
    </row>
    <row r="555" spans="1:8" ht="15">
      <c r="A555" s="369" t="s">
        <v>181</v>
      </c>
      <c r="B555" s="125" t="s">
        <v>1020</v>
      </c>
      <c r="C555" s="370" t="s">
        <v>1020</v>
      </c>
      <c r="D555" s="371" t="s">
        <v>1021</v>
      </c>
      <c r="E555" s="372" t="s">
        <v>12</v>
      </c>
      <c r="F555" s="373">
        <v>14.95</v>
      </c>
      <c r="G555" s="227">
        <v>190.12</v>
      </c>
      <c r="H555" s="227">
        <v>178.23</v>
      </c>
    </row>
    <row r="556" spans="1:8" ht="15">
      <c r="A556" s="369" t="s">
        <v>181</v>
      </c>
      <c r="B556" s="125" t="s">
        <v>1022</v>
      </c>
      <c r="C556" s="370" t="s">
        <v>1022</v>
      </c>
      <c r="D556" s="371" t="s">
        <v>1023</v>
      </c>
      <c r="E556" s="372" t="s">
        <v>12</v>
      </c>
      <c r="F556" s="373">
        <v>14.95</v>
      </c>
      <c r="G556" s="227">
        <v>190.12</v>
      </c>
      <c r="H556" s="227">
        <v>178.23</v>
      </c>
    </row>
    <row r="557" spans="1:8" ht="15">
      <c r="A557" s="369" t="s">
        <v>181</v>
      </c>
      <c r="B557" s="125" t="s">
        <v>1024</v>
      </c>
      <c r="C557" s="370" t="s">
        <v>1024</v>
      </c>
      <c r="D557" s="371" t="s">
        <v>1025</v>
      </c>
      <c r="E557" s="372" t="s">
        <v>12</v>
      </c>
      <c r="F557" s="373">
        <v>14.95</v>
      </c>
      <c r="G557" s="227">
        <v>190.12</v>
      </c>
      <c r="H557" s="227">
        <v>178.23</v>
      </c>
    </row>
    <row r="558" spans="1:8" ht="15">
      <c r="A558" s="369" t="s">
        <v>181</v>
      </c>
      <c r="B558" s="125" t="s">
        <v>1026</v>
      </c>
      <c r="C558" s="370" t="s">
        <v>1026</v>
      </c>
      <c r="D558" s="371" t="s">
        <v>1027</v>
      </c>
      <c r="E558" s="372" t="s">
        <v>12</v>
      </c>
      <c r="F558" s="373">
        <v>14.95</v>
      </c>
      <c r="G558" s="227">
        <v>190.12</v>
      </c>
      <c r="H558" s="227">
        <v>178.23</v>
      </c>
    </row>
    <row r="559" spans="1:8" ht="15">
      <c r="A559" s="369" t="s">
        <v>181</v>
      </c>
      <c r="B559" s="125" t="s">
        <v>1028</v>
      </c>
      <c r="C559" s="370" t="s">
        <v>1028</v>
      </c>
      <c r="D559" s="371" t="s">
        <v>1029</v>
      </c>
      <c r="E559" s="372" t="s">
        <v>12</v>
      </c>
      <c r="F559" s="373">
        <v>13.95</v>
      </c>
      <c r="G559" s="227">
        <v>180.55</v>
      </c>
      <c r="H559" s="227">
        <v>169.26</v>
      </c>
    </row>
    <row r="560" spans="1:8" ht="15">
      <c r="A560" s="369" t="s">
        <v>181</v>
      </c>
      <c r="B560" s="125" t="s">
        <v>1030</v>
      </c>
      <c r="C560" s="370" t="s">
        <v>1030</v>
      </c>
      <c r="D560" s="371" t="s">
        <v>1031</v>
      </c>
      <c r="E560" s="372" t="s">
        <v>12</v>
      </c>
      <c r="F560" s="373">
        <v>13.95</v>
      </c>
      <c r="G560" s="227">
        <v>180.55</v>
      </c>
      <c r="H560" s="227">
        <v>169.26</v>
      </c>
    </row>
    <row r="561" spans="1:8" ht="15">
      <c r="A561" s="369" t="s">
        <v>181</v>
      </c>
      <c r="B561" s="125" t="s">
        <v>1032</v>
      </c>
      <c r="C561" s="370" t="s">
        <v>1032</v>
      </c>
      <c r="D561" s="371" t="s">
        <v>1033</v>
      </c>
      <c r="E561" s="372" t="s">
        <v>12</v>
      </c>
      <c r="F561" s="373">
        <v>13.95</v>
      </c>
      <c r="G561" s="227">
        <v>180.55</v>
      </c>
      <c r="H561" s="227">
        <v>169.26</v>
      </c>
    </row>
    <row r="562" spans="1:8" ht="15">
      <c r="A562" s="369" t="s">
        <v>181</v>
      </c>
      <c r="B562" s="125" t="s">
        <v>1034</v>
      </c>
      <c r="C562" s="370" t="s">
        <v>1034</v>
      </c>
      <c r="D562" s="371" t="s">
        <v>1035</v>
      </c>
      <c r="E562" s="372" t="s">
        <v>12</v>
      </c>
      <c r="F562" s="373">
        <v>13.95</v>
      </c>
      <c r="G562" s="227">
        <v>180.55</v>
      </c>
      <c r="H562" s="227">
        <v>169.26</v>
      </c>
    </row>
    <row r="563" spans="1:8" ht="15">
      <c r="A563" s="369" t="s">
        <v>181</v>
      </c>
      <c r="B563" s="125" t="s">
        <v>1036</v>
      </c>
      <c r="C563" s="370" t="s">
        <v>1036</v>
      </c>
      <c r="D563" s="371" t="s">
        <v>1037</v>
      </c>
      <c r="E563" s="372" t="s">
        <v>12</v>
      </c>
      <c r="F563" s="373">
        <v>13.95</v>
      </c>
      <c r="G563" s="227">
        <v>180.55</v>
      </c>
      <c r="H563" s="227">
        <v>169.26</v>
      </c>
    </row>
    <row r="564" spans="1:8" ht="15">
      <c r="A564" s="369" t="s">
        <v>181</v>
      </c>
      <c r="B564" s="125" t="s">
        <v>1038</v>
      </c>
      <c r="C564" s="370" t="s">
        <v>1038</v>
      </c>
      <c r="D564" s="371" t="s">
        <v>1039</v>
      </c>
      <c r="E564" s="372" t="s">
        <v>12</v>
      </c>
      <c r="F564" s="373">
        <v>13.95</v>
      </c>
      <c r="G564" s="227">
        <v>180.55</v>
      </c>
      <c r="H564" s="227">
        <v>169.26</v>
      </c>
    </row>
    <row r="565" spans="1:8" ht="15">
      <c r="A565" s="369" t="s">
        <v>181</v>
      </c>
      <c r="B565" s="125" t="s">
        <v>1040</v>
      </c>
      <c r="C565" s="370" t="s">
        <v>1040</v>
      </c>
      <c r="D565" s="371" t="s">
        <v>1041</v>
      </c>
      <c r="E565" s="372" t="s">
        <v>12</v>
      </c>
      <c r="F565" s="373">
        <v>13.95</v>
      </c>
      <c r="G565" s="227">
        <v>180.55</v>
      </c>
      <c r="H565" s="227">
        <v>169.26</v>
      </c>
    </row>
    <row r="566" spans="1:8" ht="15">
      <c r="A566" s="369" t="s">
        <v>181</v>
      </c>
      <c r="B566" s="125" t="s">
        <v>1042</v>
      </c>
      <c r="C566" s="370" t="s">
        <v>1042</v>
      </c>
      <c r="D566" s="371" t="s">
        <v>1043</v>
      </c>
      <c r="E566" s="372" t="s">
        <v>12</v>
      </c>
      <c r="F566" s="373">
        <v>13.95</v>
      </c>
      <c r="G566" s="227">
        <v>180.55</v>
      </c>
      <c r="H566" s="227">
        <v>169.26</v>
      </c>
    </row>
    <row r="567" spans="1:8" ht="15">
      <c r="A567" s="369" t="s">
        <v>181</v>
      </c>
      <c r="B567" s="125" t="s">
        <v>1044</v>
      </c>
      <c r="C567" s="370" t="s">
        <v>1044</v>
      </c>
      <c r="D567" s="371" t="s">
        <v>1045</v>
      </c>
      <c r="E567" s="372" t="s">
        <v>12</v>
      </c>
      <c r="F567" s="373">
        <v>21.05</v>
      </c>
      <c r="G567" s="227">
        <v>285.14</v>
      </c>
      <c r="H567" s="227">
        <v>267.31</v>
      </c>
    </row>
    <row r="568" spans="1:8" ht="15">
      <c r="A568" s="369" t="s">
        <v>181</v>
      </c>
      <c r="B568" s="125" t="s">
        <v>1046</v>
      </c>
      <c r="C568" s="370" t="s">
        <v>1046</v>
      </c>
      <c r="D568" s="371" t="s">
        <v>1047</v>
      </c>
      <c r="E568" s="372" t="s">
        <v>12</v>
      </c>
      <c r="F568" s="373">
        <v>21.05</v>
      </c>
      <c r="G568" s="227">
        <v>285.14</v>
      </c>
      <c r="H568" s="227">
        <v>267.31</v>
      </c>
    </row>
    <row r="569" spans="1:8" ht="15">
      <c r="A569" s="369" t="s">
        <v>181</v>
      </c>
      <c r="B569" s="125" t="s">
        <v>1048</v>
      </c>
      <c r="C569" s="370" t="s">
        <v>1048</v>
      </c>
      <c r="D569" s="371" t="s">
        <v>1049</v>
      </c>
      <c r="E569" s="372" t="s">
        <v>12</v>
      </c>
      <c r="F569" s="373">
        <v>21.05</v>
      </c>
      <c r="G569" s="227">
        <v>285.14</v>
      </c>
      <c r="H569" s="227">
        <v>267.31</v>
      </c>
    </row>
    <row r="570" spans="1:8" ht="15">
      <c r="A570" s="369" t="s">
        <v>181</v>
      </c>
      <c r="B570" s="125" t="s">
        <v>1050</v>
      </c>
      <c r="C570" s="370" t="s">
        <v>1050</v>
      </c>
      <c r="D570" s="371" t="s">
        <v>1051</v>
      </c>
      <c r="E570" s="372" t="s">
        <v>12</v>
      </c>
      <c r="F570" s="373">
        <v>21.05</v>
      </c>
      <c r="G570" s="227">
        <v>285.14</v>
      </c>
      <c r="H570" s="227">
        <v>267.31</v>
      </c>
    </row>
    <row r="571" spans="1:8" ht="15">
      <c r="A571" s="369" t="s">
        <v>181</v>
      </c>
      <c r="B571" s="125" t="s">
        <v>1052</v>
      </c>
      <c r="C571" s="370" t="s">
        <v>1052</v>
      </c>
      <c r="D571" s="371" t="s">
        <v>1053</v>
      </c>
      <c r="E571" s="372" t="s">
        <v>12</v>
      </c>
      <c r="F571" s="373">
        <v>25</v>
      </c>
      <c r="G571" s="227">
        <v>337.8</v>
      </c>
      <c r="H571" s="227">
        <v>316.68</v>
      </c>
    </row>
    <row r="572" spans="1:8" ht="15">
      <c r="A572" s="369" t="s">
        <v>181</v>
      </c>
      <c r="B572" s="125" t="s">
        <v>1054</v>
      </c>
      <c r="C572" s="370" t="s">
        <v>1054</v>
      </c>
      <c r="D572" s="371" t="s">
        <v>1055</v>
      </c>
      <c r="E572" s="372" t="s">
        <v>12</v>
      </c>
      <c r="F572" s="373">
        <v>25</v>
      </c>
      <c r="G572" s="227">
        <v>337.8</v>
      </c>
      <c r="H572" s="227">
        <v>316.68</v>
      </c>
    </row>
    <row r="573" spans="1:8" ht="15">
      <c r="A573" s="369" t="s">
        <v>181</v>
      </c>
      <c r="B573" s="125" t="s">
        <v>1056</v>
      </c>
      <c r="C573" s="370" t="s">
        <v>1056</v>
      </c>
      <c r="D573" s="371" t="s">
        <v>1057</v>
      </c>
      <c r="E573" s="372" t="s">
        <v>12</v>
      </c>
      <c r="F573" s="373">
        <v>25</v>
      </c>
      <c r="G573" s="227">
        <v>337.8</v>
      </c>
      <c r="H573" s="227">
        <v>316.68</v>
      </c>
    </row>
    <row r="574" spans="1:8" ht="15">
      <c r="A574" s="369" t="s">
        <v>181</v>
      </c>
      <c r="B574" s="125" t="s">
        <v>1058</v>
      </c>
      <c r="C574" s="370" t="s">
        <v>1058</v>
      </c>
      <c r="D574" s="371" t="s">
        <v>1059</v>
      </c>
      <c r="E574" s="372" t="s">
        <v>12</v>
      </c>
      <c r="F574" s="373">
        <v>25</v>
      </c>
      <c r="G574" s="227">
        <v>337.8</v>
      </c>
      <c r="H574" s="227">
        <v>316.68</v>
      </c>
    </row>
    <row r="575" spans="1:8" ht="15">
      <c r="A575" s="369" t="s">
        <v>181</v>
      </c>
      <c r="B575" s="125" t="s">
        <v>1060</v>
      </c>
      <c r="C575" s="370" t="s">
        <v>1060</v>
      </c>
      <c r="D575" s="371" t="s">
        <v>1061</v>
      </c>
      <c r="E575" s="372" t="s">
        <v>12</v>
      </c>
      <c r="F575" s="373">
        <v>16.25</v>
      </c>
      <c r="G575" s="227">
        <v>212.53</v>
      </c>
      <c r="H575" s="227">
        <v>199.24</v>
      </c>
    </row>
    <row r="576" spans="1:8" ht="15">
      <c r="A576" s="369" t="s">
        <v>181</v>
      </c>
      <c r="B576" s="125" t="s">
        <v>1062</v>
      </c>
      <c r="C576" s="370" t="s">
        <v>1062</v>
      </c>
      <c r="D576" s="371" t="s">
        <v>1063</v>
      </c>
      <c r="E576" s="372" t="s">
        <v>12</v>
      </c>
      <c r="F576" s="373">
        <v>16.25</v>
      </c>
      <c r="G576" s="227">
        <v>212.53</v>
      </c>
      <c r="H576" s="227">
        <v>199.24</v>
      </c>
    </row>
    <row r="577" spans="1:8" ht="15">
      <c r="A577" s="369" t="s">
        <v>181</v>
      </c>
      <c r="B577" s="125" t="s">
        <v>1064</v>
      </c>
      <c r="C577" s="370" t="s">
        <v>1064</v>
      </c>
      <c r="D577" s="371" t="s">
        <v>1065</v>
      </c>
      <c r="E577" s="372" t="s">
        <v>12</v>
      </c>
      <c r="F577" s="373">
        <v>16.25</v>
      </c>
      <c r="G577" s="227">
        <v>212.53</v>
      </c>
      <c r="H577" s="227">
        <v>199.24</v>
      </c>
    </row>
    <row r="578" spans="1:8" ht="15">
      <c r="A578" s="369" t="s">
        <v>181</v>
      </c>
      <c r="B578" s="125" t="s">
        <v>1066</v>
      </c>
      <c r="C578" s="370" t="s">
        <v>1066</v>
      </c>
      <c r="D578" s="371" t="s">
        <v>1067</v>
      </c>
      <c r="E578" s="372" t="s">
        <v>12</v>
      </c>
      <c r="F578" s="373">
        <v>16.25</v>
      </c>
      <c r="G578" s="227">
        <v>212.53</v>
      </c>
      <c r="H578" s="227">
        <v>199.24</v>
      </c>
    </row>
    <row r="579" spans="1:8" ht="15">
      <c r="A579" s="369" t="s">
        <v>181</v>
      </c>
      <c r="B579" s="125" t="s">
        <v>1068</v>
      </c>
      <c r="C579" s="370" t="s">
        <v>1068</v>
      </c>
      <c r="D579" s="371" t="s">
        <v>1069</v>
      </c>
      <c r="E579" s="372" t="s">
        <v>12</v>
      </c>
      <c r="F579" s="373">
        <v>19</v>
      </c>
      <c r="G579" s="227">
        <v>245.22</v>
      </c>
      <c r="H579" s="227">
        <v>229.89</v>
      </c>
    </row>
    <row r="580" spans="1:8" ht="15">
      <c r="A580" s="369" t="s">
        <v>181</v>
      </c>
      <c r="B580" s="125" t="s">
        <v>1070</v>
      </c>
      <c r="C580" s="370" t="s">
        <v>1070</v>
      </c>
      <c r="D580" s="371" t="s">
        <v>1071</v>
      </c>
      <c r="E580" s="372" t="s">
        <v>12</v>
      </c>
      <c r="F580" s="373">
        <v>19</v>
      </c>
      <c r="G580" s="227">
        <v>245.22</v>
      </c>
      <c r="H580" s="227">
        <v>229.89</v>
      </c>
    </row>
    <row r="581" spans="1:8" ht="15">
      <c r="A581" s="369" t="s">
        <v>181</v>
      </c>
      <c r="B581" s="125" t="s">
        <v>1072</v>
      </c>
      <c r="C581" s="370" t="s">
        <v>1072</v>
      </c>
      <c r="D581" s="371" t="s">
        <v>1073</v>
      </c>
      <c r="E581" s="372" t="s">
        <v>12</v>
      </c>
      <c r="F581" s="373">
        <v>19</v>
      </c>
      <c r="G581" s="227">
        <v>245.22</v>
      </c>
      <c r="H581" s="227">
        <v>229.89</v>
      </c>
    </row>
    <row r="582" spans="1:8" ht="15">
      <c r="A582" s="369" t="s">
        <v>181</v>
      </c>
      <c r="B582" s="125" t="s">
        <v>1074</v>
      </c>
      <c r="C582" s="370" t="s">
        <v>1074</v>
      </c>
      <c r="D582" s="371" t="s">
        <v>1075</v>
      </c>
      <c r="E582" s="372" t="s">
        <v>12</v>
      </c>
      <c r="F582" s="373">
        <v>19</v>
      </c>
      <c r="G582" s="227">
        <v>245.22</v>
      </c>
      <c r="H582" s="227">
        <v>229.89</v>
      </c>
    </row>
    <row r="583" spans="1:8" ht="15">
      <c r="A583" s="369" t="s">
        <v>181</v>
      </c>
      <c r="B583" s="125" t="s">
        <v>1076</v>
      </c>
      <c r="C583" s="370" t="s">
        <v>1076</v>
      </c>
      <c r="D583" s="371" t="s">
        <v>1077</v>
      </c>
      <c r="E583" s="372" t="s">
        <v>12</v>
      </c>
      <c r="F583" s="373">
        <v>14.05</v>
      </c>
      <c r="G583" s="227">
        <v>180.56</v>
      </c>
      <c r="H583" s="227">
        <v>169.27</v>
      </c>
    </row>
    <row r="584" spans="1:8" ht="15">
      <c r="A584" s="369" t="s">
        <v>181</v>
      </c>
      <c r="B584" s="125" t="s">
        <v>1078</v>
      </c>
      <c r="C584" s="370" t="s">
        <v>1078</v>
      </c>
      <c r="D584" s="371" t="s">
        <v>1077</v>
      </c>
      <c r="E584" s="372" t="s">
        <v>12</v>
      </c>
      <c r="F584" s="373">
        <v>14.05</v>
      </c>
      <c r="G584" s="227">
        <v>180.56</v>
      </c>
      <c r="H584" s="227">
        <v>169.27</v>
      </c>
    </row>
    <row r="585" spans="1:8" ht="15">
      <c r="A585" s="369" t="s">
        <v>181</v>
      </c>
      <c r="B585" s="125" t="s">
        <v>1079</v>
      </c>
      <c r="C585" s="370" t="s">
        <v>1079</v>
      </c>
      <c r="D585" s="371" t="s">
        <v>1077</v>
      </c>
      <c r="E585" s="372" t="s">
        <v>12</v>
      </c>
      <c r="F585" s="373">
        <v>14.05</v>
      </c>
      <c r="G585" s="227">
        <v>180.56</v>
      </c>
      <c r="H585" s="227">
        <v>169.27</v>
      </c>
    </row>
    <row r="586" spans="1:8" ht="15">
      <c r="A586" s="369" t="s">
        <v>181</v>
      </c>
      <c r="B586" s="125" t="s">
        <v>1080</v>
      </c>
      <c r="C586" s="370" t="s">
        <v>1080</v>
      </c>
      <c r="D586" s="371" t="s">
        <v>1077</v>
      </c>
      <c r="E586" s="372" t="s">
        <v>12</v>
      </c>
      <c r="F586" s="373">
        <v>14.05</v>
      </c>
      <c r="G586" s="227">
        <v>180.56</v>
      </c>
      <c r="H586" s="227">
        <v>169.27</v>
      </c>
    </row>
    <row r="587" spans="1:8" ht="15">
      <c r="A587" s="369" t="s">
        <v>181</v>
      </c>
      <c r="B587" s="125" t="s">
        <v>1081</v>
      </c>
      <c r="C587" s="370" t="s">
        <v>1081</v>
      </c>
      <c r="D587" s="371" t="s">
        <v>1082</v>
      </c>
      <c r="E587" s="372" t="s">
        <v>12</v>
      </c>
      <c r="F587" s="373">
        <v>16</v>
      </c>
      <c r="G587" s="227">
        <v>209.08</v>
      </c>
      <c r="H587" s="227">
        <v>196.01</v>
      </c>
    </row>
    <row r="588" spans="1:8" ht="15">
      <c r="A588" s="369" t="s">
        <v>181</v>
      </c>
      <c r="B588" s="125" t="s">
        <v>1083</v>
      </c>
      <c r="C588" s="370" t="s">
        <v>1083</v>
      </c>
      <c r="D588" s="371" t="s">
        <v>1082</v>
      </c>
      <c r="E588" s="372" t="s">
        <v>12</v>
      </c>
      <c r="F588" s="373">
        <v>16</v>
      </c>
      <c r="G588" s="227">
        <v>209.08</v>
      </c>
      <c r="H588" s="227">
        <v>196.01</v>
      </c>
    </row>
    <row r="589" spans="1:8" ht="15">
      <c r="A589" s="369" t="s">
        <v>181</v>
      </c>
      <c r="B589" s="125" t="s">
        <v>1084</v>
      </c>
      <c r="C589" s="370" t="s">
        <v>1084</v>
      </c>
      <c r="D589" s="371" t="s">
        <v>1082</v>
      </c>
      <c r="E589" s="372" t="s">
        <v>12</v>
      </c>
      <c r="F589" s="373">
        <v>16</v>
      </c>
      <c r="G589" s="227">
        <v>209.08</v>
      </c>
      <c r="H589" s="227">
        <v>196.01</v>
      </c>
    </row>
    <row r="590" spans="1:8" ht="15">
      <c r="A590" s="369" t="s">
        <v>181</v>
      </c>
      <c r="B590" s="125" t="s">
        <v>1085</v>
      </c>
      <c r="C590" s="370" t="s">
        <v>1085</v>
      </c>
      <c r="D590" s="371" t="s">
        <v>1082</v>
      </c>
      <c r="E590" s="372" t="s">
        <v>12</v>
      </c>
      <c r="F590" s="373">
        <v>16</v>
      </c>
      <c r="G590" s="227">
        <v>209.08</v>
      </c>
      <c r="H590" s="227">
        <v>196.01</v>
      </c>
    </row>
    <row r="591" spans="1:8" ht="15">
      <c r="A591" s="369" t="s">
        <v>181</v>
      </c>
      <c r="B591" s="125" t="s">
        <v>1086</v>
      </c>
      <c r="C591" s="370" t="s">
        <v>1086</v>
      </c>
      <c r="D591" s="371" t="s">
        <v>1087</v>
      </c>
      <c r="E591" s="372" t="s">
        <v>12</v>
      </c>
      <c r="F591" s="373">
        <v>33</v>
      </c>
      <c r="G591" s="227">
        <v>483.01</v>
      </c>
      <c r="H591" s="227">
        <v>452.81</v>
      </c>
    </row>
    <row r="592" spans="1:8" ht="15">
      <c r="A592" s="369" t="s">
        <v>181</v>
      </c>
      <c r="B592" s="125" t="s">
        <v>1088</v>
      </c>
      <c r="C592" s="370" t="s">
        <v>1088</v>
      </c>
      <c r="D592" s="371" t="s">
        <v>1089</v>
      </c>
      <c r="E592" s="372" t="s">
        <v>12</v>
      </c>
      <c r="F592" s="373">
        <v>33</v>
      </c>
      <c r="G592" s="227">
        <v>483.01</v>
      </c>
      <c r="H592" s="227">
        <v>452.81</v>
      </c>
    </row>
    <row r="593" spans="1:8" ht="15">
      <c r="A593" s="369" t="s">
        <v>181</v>
      </c>
      <c r="B593" s="125" t="s">
        <v>1090</v>
      </c>
      <c r="C593" s="370" t="s">
        <v>1090</v>
      </c>
      <c r="D593" s="371" t="s">
        <v>1091</v>
      </c>
      <c r="E593" s="372" t="s">
        <v>12</v>
      </c>
      <c r="F593" s="373">
        <v>33</v>
      </c>
      <c r="G593" s="227">
        <v>483.01</v>
      </c>
      <c r="H593" s="227">
        <v>452.81</v>
      </c>
    </row>
    <row r="594" spans="1:8" ht="15">
      <c r="A594" s="369" t="s">
        <v>181</v>
      </c>
      <c r="B594" s="125" t="s">
        <v>1092</v>
      </c>
      <c r="C594" s="370" t="s">
        <v>1092</v>
      </c>
      <c r="D594" s="371" t="s">
        <v>1093</v>
      </c>
      <c r="E594" s="372" t="s">
        <v>12</v>
      </c>
      <c r="F594" s="373">
        <v>33</v>
      </c>
      <c r="G594" s="227">
        <v>483.01</v>
      </c>
      <c r="H594" s="227">
        <v>452.81</v>
      </c>
    </row>
    <row r="595" spans="1:8" ht="15">
      <c r="A595" s="369" t="s">
        <v>181</v>
      </c>
      <c r="B595" s="125" t="s">
        <v>1094</v>
      </c>
      <c r="C595" s="370" t="s">
        <v>1094</v>
      </c>
      <c r="D595" s="371" t="s">
        <v>1095</v>
      </c>
      <c r="E595" s="372" t="s">
        <v>12</v>
      </c>
      <c r="F595" s="373">
        <v>38.5</v>
      </c>
      <c r="G595" s="227">
        <v>579.62</v>
      </c>
      <c r="H595" s="227">
        <v>543.38</v>
      </c>
    </row>
    <row r="596" spans="1:8" ht="15">
      <c r="A596" s="369" t="s">
        <v>181</v>
      </c>
      <c r="B596" s="125" t="s">
        <v>1096</v>
      </c>
      <c r="C596" s="370" t="s">
        <v>1096</v>
      </c>
      <c r="D596" s="371" t="s">
        <v>1097</v>
      </c>
      <c r="E596" s="372" t="s">
        <v>12</v>
      </c>
      <c r="F596" s="373">
        <v>38.5</v>
      </c>
      <c r="G596" s="227">
        <v>579.62</v>
      </c>
      <c r="H596" s="227">
        <v>543.38</v>
      </c>
    </row>
    <row r="597" spans="1:8" ht="15">
      <c r="A597" s="369" t="s">
        <v>181</v>
      </c>
      <c r="B597" s="125" t="s">
        <v>1098</v>
      </c>
      <c r="C597" s="370" t="s">
        <v>1098</v>
      </c>
      <c r="D597" s="371" t="s">
        <v>1099</v>
      </c>
      <c r="E597" s="372" t="s">
        <v>12</v>
      </c>
      <c r="F597" s="373">
        <v>38.5</v>
      </c>
      <c r="G597" s="227">
        <v>579.62</v>
      </c>
      <c r="H597" s="227">
        <v>543.38</v>
      </c>
    </row>
    <row r="598" spans="1:8" ht="15">
      <c r="A598" s="369" t="s">
        <v>181</v>
      </c>
      <c r="B598" s="125" t="s">
        <v>1100</v>
      </c>
      <c r="C598" s="370" t="s">
        <v>1100</v>
      </c>
      <c r="D598" s="371" t="s">
        <v>1101</v>
      </c>
      <c r="E598" s="372" t="s">
        <v>12</v>
      </c>
      <c r="F598" s="373">
        <v>38.5</v>
      </c>
      <c r="G598" s="227">
        <v>579.62</v>
      </c>
      <c r="H598" s="227">
        <v>543.38</v>
      </c>
    </row>
    <row r="599" spans="1:8" ht="15">
      <c r="A599" s="369" t="s">
        <v>181</v>
      </c>
      <c r="B599" s="125" t="s">
        <v>1102</v>
      </c>
      <c r="C599" s="370" t="s">
        <v>1102</v>
      </c>
      <c r="D599" s="371" t="s">
        <v>1103</v>
      </c>
      <c r="E599" s="372" t="s">
        <v>12</v>
      </c>
      <c r="F599" s="373">
        <v>30.15</v>
      </c>
      <c r="G599" s="227">
        <v>374.35</v>
      </c>
      <c r="H599" s="227">
        <v>350.94</v>
      </c>
    </row>
    <row r="600" spans="1:8" ht="15">
      <c r="A600" s="369" t="s">
        <v>181</v>
      </c>
      <c r="B600" s="125" t="s">
        <v>1104</v>
      </c>
      <c r="C600" s="370" t="s">
        <v>1104</v>
      </c>
      <c r="D600" s="371" t="s">
        <v>1105</v>
      </c>
      <c r="E600" s="372" t="s">
        <v>12</v>
      </c>
      <c r="F600" s="373">
        <v>30.15</v>
      </c>
      <c r="G600" s="227">
        <v>374.35</v>
      </c>
      <c r="H600" s="227">
        <v>350.94</v>
      </c>
    </row>
    <row r="601" spans="1:8" ht="15">
      <c r="A601" s="369" t="s">
        <v>181</v>
      </c>
      <c r="B601" s="125" t="s">
        <v>1106</v>
      </c>
      <c r="C601" s="370" t="s">
        <v>1106</v>
      </c>
      <c r="D601" s="371" t="s">
        <v>1107</v>
      </c>
      <c r="E601" s="372" t="s">
        <v>12</v>
      </c>
      <c r="F601" s="373">
        <v>30.15</v>
      </c>
      <c r="G601" s="227">
        <v>374.35</v>
      </c>
      <c r="H601" s="227">
        <v>350.94</v>
      </c>
    </row>
    <row r="602" spans="1:8" ht="15">
      <c r="A602" s="369" t="s">
        <v>181</v>
      </c>
      <c r="B602" s="125" t="s">
        <v>1108</v>
      </c>
      <c r="C602" s="370" t="s">
        <v>1108</v>
      </c>
      <c r="D602" s="371" t="s">
        <v>1109</v>
      </c>
      <c r="E602" s="372" t="s">
        <v>12</v>
      </c>
      <c r="F602" s="373">
        <v>30.15</v>
      </c>
      <c r="G602" s="227">
        <v>374.35</v>
      </c>
      <c r="H602" s="227">
        <v>350.94</v>
      </c>
    </row>
    <row r="603" spans="1:8" ht="15">
      <c r="A603" s="369" t="s">
        <v>181</v>
      </c>
      <c r="B603" s="125" t="s">
        <v>1110</v>
      </c>
      <c r="C603" s="370" t="s">
        <v>1110</v>
      </c>
      <c r="D603" s="371" t="s">
        <v>1111</v>
      </c>
      <c r="E603" s="372" t="s">
        <v>12</v>
      </c>
      <c r="F603" s="373">
        <v>30.5</v>
      </c>
      <c r="G603" s="227">
        <v>412.13</v>
      </c>
      <c r="H603" s="227">
        <v>386.36</v>
      </c>
    </row>
    <row r="604" spans="1:8" ht="15">
      <c r="A604" s="369" t="s">
        <v>181</v>
      </c>
      <c r="B604" s="125" t="s">
        <v>1112</v>
      </c>
      <c r="C604" s="370" t="s">
        <v>1112</v>
      </c>
      <c r="D604" s="371" t="s">
        <v>1113</v>
      </c>
      <c r="E604" s="372" t="s">
        <v>12</v>
      </c>
      <c r="F604" s="373">
        <v>30.5</v>
      </c>
      <c r="G604" s="227">
        <v>412.13</v>
      </c>
      <c r="H604" s="227">
        <v>386.36</v>
      </c>
    </row>
    <row r="605" spans="1:8" ht="15">
      <c r="A605" s="369" t="s">
        <v>181</v>
      </c>
      <c r="B605" s="125" t="s">
        <v>1114</v>
      </c>
      <c r="C605" s="370" t="s">
        <v>1114</v>
      </c>
      <c r="D605" s="371" t="s">
        <v>1115</v>
      </c>
      <c r="E605" s="372" t="s">
        <v>12</v>
      </c>
      <c r="F605" s="373">
        <v>30.5</v>
      </c>
      <c r="G605" s="227">
        <v>412.13</v>
      </c>
      <c r="H605" s="227">
        <v>386.36</v>
      </c>
    </row>
    <row r="606" spans="1:8" ht="15">
      <c r="A606" s="369" t="s">
        <v>181</v>
      </c>
      <c r="B606" s="125" t="s">
        <v>1116</v>
      </c>
      <c r="C606" s="370" t="s">
        <v>1116</v>
      </c>
      <c r="D606" s="371" t="s">
        <v>1117</v>
      </c>
      <c r="E606" s="372" t="s">
        <v>12</v>
      </c>
      <c r="F606" s="373">
        <v>30.5</v>
      </c>
      <c r="G606" s="227">
        <v>412.13</v>
      </c>
      <c r="H606" s="227">
        <v>386.36</v>
      </c>
    </row>
    <row r="607" spans="1:8" ht="15">
      <c r="A607" s="369" t="s">
        <v>181</v>
      </c>
      <c r="B607" s="125" t="s">
        <v>1118</v>
      </c>
      <c r="C607" s="370" t="s">
        <v>1118</v>
      </c>
      <c r="D607" s="371" t="s">
        <v>1119</v>
      </c>
      <c r="E607" s="372" t="s">
        <v>12</v>
      </c>
      <c r="F607" s="373">
        <v>30.5</v>
      </c>
      <c r="G607" s="227">
        <v>412.13</v>
      </c>
      <c r="H607" s="227">
        <v>386.36</v>
      </c>
    </row>
    <row r="608" spans="1:8" ht="15">
      <c r="A608" s="369" t="s">
        <v>181</v>
      </c>
      <c r="B608" s="125" t="s">
        <v>1120</v>
      </c>
      <c r="C608" s="370" t="s">
        <v>1120</v>
      </c>
      <c r="D608" s="371" t="s">
        <v>1121</v>
      </c>
      <c r="E608" s="372" t="s">
        <v>12</v>
      </c>
      <c r="F608" s="373">
        <v>30.5</v>
      </c>
      <c r="G608" s="227">
        <v>412.13</v>
      </c>
      <c r="H608" s="227">
        <v>386.36</v>
      </c>
    </row>
    <row r="609" spans="1:8" ht="15">
      <c r="A609" s="369" t="s">
        <v>181</v>
      </c>
      <c r="B609" s="125" t="s">
        <v>1122</v>
      </c>
      <c r="C609" s="370" t="s">
        <v>1122</v>
      </c>
      <c r="D609" s="371" t="s">
        <v>1123</v>
      </c>
      <c r="E609" s="372" t="s">
        <v>12</v>
      </c>
      <c r="F609" s="373">
        <v>30.5</v>
      </c>
      <c r="G609" s="227">
        <v>412.13</v>
      </c>
      <c r="H609" s="227">
        <v>386.36</v>
      </c>
    </row>
    <row r="610" spans="1:8" ht="15">
      <c r="A610" s="369" t="s">
        <v>181</v>
      </c>
      <c r="B610" s="125" t="s">
        <v>1124</v>
      </c>
      <c r="C610" s="370" t="s">
        <v>1124</v>
      </c>
      <c r="D610" s="371" t="s">
        <v>1125</v>
      </c>
      <c r="E610" s="372" t="s">
        <v>12</v>
      </c>
      <c r="F610" s="373">
        <v>30.5</v>
      </c>
      <c r="G610" s="227">
        <v>412.13</v>
      </c>
      <c r="H610" s="227">
        <v>386.36</v>
      </c>
    </row>
    <row r="611" spans="1:8" ht="15">
      <c r="A611" s="369" t="s">
        <v>181</v>
      </c>
      <c r="B611" s="125" t="s">
        <v>1126</v>
      </c>
      <c r="C611" s="370" t="s">
        <v>1126</v>
      </c>
      <c r="D611" s="371" t="s">
        <v>1127</v>
      </c>
      <c r="E611" s="372" t="s">
        <v>12</v>
      </c>
      <c r="F611" s="373">
        <v>8</v>
      </c>
      <c r="G611" s="227">
        <v>108.45</v>
      </c>
      <c r="H611" s="227">
        <v>101.67</v>
      </c>
    </row>
    <row r="612" spans="1:8" ht="15">
      <c r="A612" s="369" t="s">
        <v>181</v>
      </c>
      <c r="B612" s="125" t="s">
        <v>1128</v>
      </c>
      <c r="C612" s="370" t="s">
        <v>1128</v>
      </c>
      <c r="D612" s="371" t="s">
        <v>1129</v>
      </c>
      <c r="E612" s="372" t="s">
        <v>12</v>
      </c>
      <c r="F612" s="373">
        <v>8</v>
      </c>
      <c r="G612" s="227">
        <v>108.45</v>
      </c>
      <c r="H612" s="227">
        <v>101.67</v>
      </c>
    </row>
    <row r="613" spans="1:8" ht="15">
      <c r="A613" s="369" t="s">
        <v>181</v>
      </c>
      <c r="B613" s="125" t="s">
        <v>1130</v>
      </c>
      <c r="C613" s="370" t="s">
        <v>1130</v>
      </c>
      <c r="D613" s="371" t="s">
        <v>1131</v>
      </c>
      <c r="E613" s="372" t="s">
        <v>12</v>
      </c>
      <c r="F613" s="373">
        <v>8</v>
      </c>
      <c r="G613" s="227">
        <v>108.45</v>
      </c>
      <c r="H613" s="227">
        <v>101.67</v>
      </c>
    </row>
    <row r="614" spans="1:8" ht="15">
      <c r="A614" s="369" t="s">
        <v>181</v>
      </c>
      <c r="B614" s="125" t="s">
        <v>1132</v>
      </c>
      <c r="C614" s="370" t="s">
        <v>1132</v>
      </c>
      <c r="D614" s="371" t="s">
        <v>1133</v>
      </c>
      <c r="E614" s="372" t="s">
        <v>12</v>
      </c>
      <c r="F614" s="373">
        <v>8</v>
      </c>
      <c r="G614" s="227">
        <v>108.45</v>
      </c>
      <c r="H614" s="227">
        <v>101.67</v>
      </c>
    </row>
    <row r="615" spans="1:8" ht="15">
      <c r="A615" s="369" t="s">
        <v>181</v>
      </c>
      <c r="B615" s="125" t="s">
        <v>1134</v>
      </c>
      <c r="C615" s="370" t="s">
        <v>1134</v>
      </c>
      <c r="D615" s="371" t="s">
        <v>1135</v>
      </c>
      <c r="E615" s="372" t="s">
        <v>12</v>
      </c>
      <c r="F615" s="373">
        <v>8</v>
      </c>
      <c r="G615" s="227">
        <v>108.45</v>
      </c>
      <c r="H615" s="227">
        <v>101.67</v>
      </c>
    </row>
    <row r="616" spans="1:8" ht="15">
      <c r="A616" s="369" t="s">
        <v>181</v>
      </c>
      <c r="B616" s="125" t="s">
        <v>1136</v>
      </c>
      <c r="C616" s="370" t="s">
        <v>1136</v>
      </c>
      <c r="D616" s="371" t="s">
        <v>1137</v>
      </c>
      <c r="E616" s="372" t="s">
        <v>12</v>
      </c>
      <c r="F616" s="373">
        <v>8</v>
      </c>
      <c r="G616" s="227">
        <v>108.45</v>
      </c>
      <c r="H616" s="227">
        <v>101.67</v>
      </c>
    </row>
    <row r="617" spans="1:8" ht="15">
      <c r="A617" s="369" t="s">
        <v>181</v>
      </c>
      <c r="B617" s="125" t="s">
        <v>1138</v>
      </c>
      <c r="C617" s="370" t="s">
        <v>1138</v>
      </c>
      <c r="D617" s="371" t="s">
        <v>1139</v>
      </c>
      <c r="E617" s="372" t="s">
        <v>12</v>
      </c>
      <c r="F617" s="373">
        <v>8</v>
      </c>
      <c r="G617" s="227">
        <v>108.45</v>
      </c>
      <c r="H617" s="227">
        <v>101.67</v>
      </c>
    </row>
    <row r="618" spans="1:8" ht="15">
      <c r="A618" s="369" t="s">
        <v>181</v>
      </c>
      <c r="B618" s="125" t="s">
        <v>1140</v>
      </c>
      <c r="C618" s="370" t="s">
        <v>1140</v>
      </c>
      <c r="D618" s="371" t="s">
        <v>1141</v>
      </c>
      <c r="E618" s="372" t="s">
        <v>12</v>
      </c>
      <c r="F618" s="373">
        <v>8</v>
      </c>
      <c r="G618" s="227">
        <v>108.45</v>
      </c>
      <c r="H618" s="227">
        <v>101.67</v>
      </c>
    </row>
    <row r="619" spans="1:8" ht="15">
      <c r="A619" s="369" t="s">
        <v>181</v>
      </c>
      <c r="B619" s="125" t="s">
        <v>1142</v>
      </c>
      <c r="C619" s="370" t="s">
        <v>1142</v>
      </c>
      <c r="D619" s="371" t="s">
        <v>1143</v>
      </c>
      <c r="E619" s="372" t="s">
        <v>12</v>
      </c>
      <c r="F619" s="373">
        <v>13.95</v>
      </c>
      <c r="G619" s="227">
        <v>180.55</v>
      </c>
      <c r="H619" s="227">
        <v>169.26</v>
      </c>
    </row>
    <row r="620" spans="1:8" ht="15">
      <c r="A620" s="369" t="s">
        <v>181</v>
      </c>
      <c r="B620" s="125" t="s">
        <v>1144</v>
      </c>
      <c r="C620" s="370" t="s">
        <v>1144</v>
      </c>
      <c r="D620" s="371" t="s">
        <v>1145</v>
      </c>
      <c r="E620" s="372" t="s">
        <v>12</v>
      </c>
      <c r="F620" s="373">
        <v>13.95</v>
      </c>
      <c r="G620" s="227">
        <v>180.55</v>
      </c>
      <c r="H620" s="227">
        <v>169.26</v>
      </c>
    </row>
    <row r="621" spans="1:8" ht="15">
      <c r="A621" s="369" t="s">
        <v>181</v>
      </c>
      <c r="B621" s="125" t="s">
        <v>1146</v>
      </c>
      <c r="C621" s="370" t="s">
        <v>1146</v>
      </c>
      <c r="D621" s="371" t="s">
        <v>1147</v>
      </c>
      <c r="E621" s="372" t="s">
        <v>12</v>
      </c>
      <c r="F621" s="373">
        <v>13.95</v>
      </c>
      <c r="G621" s="227">
        <v>180.55</v>
      </c>
      <c r="H621" s="227">
        <v>169.26</v>
      </c>
    </row>
    <row r="622" spans="1:8" ht="15">
      <c r="A622" s="369" t="s">
        <v>181</v>
      </c>
      <c r="B622" s="125" t="s">
        <v>1148</v>
      </c>
      <c r="C622" s="370" t="s">
        <v>1148</v>
      </c>
      <c r="D622" s="371" t="s">
        <v>1149</v>
      </c>
      <c r="E622" s="372" t="s">
        <v>12</v>
      </c>
      <c r="F622" s="373">
        <v>13.95</v>
      </c>
      <c r="G622" s="227">
        <v>180.55</v>
      </c>
      <c r="H622" s="227">
        <v>169.26</v>
      </c>
    </row>
    <row r="623" spans="1:8" ht="15">
      <c r="A623" s="369" t="s">
        <v>181</v>
      </c>
      <c r="B623" s="125" t="s">
        <v>1150</v>
      </c>
      <c r="C623" s="370" t="s">
        <v>1150</v>
      </c>
      <c r="D623" s="371" t="s">
        <v>1151</v>
      </c>
      <c r="E623" s="372" t="s">
        <v>12</v>
      </c>
      <c r="F623" s="373">
        <v>14.45</v>
      </c>
      <c r="G623" s="227">
        <v>190.12</v>
      </c>
      <c r="H623" s="227">
        <v>178.23</v>
      </c>
    </row>
    <row r="624" spans="1:8" ht="15">
      <c r="A624" s="369" t="s">
        <v>181</v>
      </c>
      <c r="B624" s="125" t="s">
        <v>1152</v>
      </c>
      <c r="C624" s="370" t="s">
        <v>1152</v>
      </c>
      <c r="D624" s="371" t="s">
        <v>1153</v>
      </c>
      <c r="E624" s="372" t="s">
        <v>12</v>
      </c>
      <c r="F624" s="373">
        <v>14.45</v>
      </c>
      <c r="G624" s="227">
        <v>190.12</v>
      </c>
      <c r="H624" s="227">
        <v>178.23</v>
      </c>
    </row>
    <row r="625" spans="1:8" ht="15">
      <c r="A625" s="369" t="s">
        <v>181</v>
      </c>
      <c r="B625" s="125" t="s">
        <v>1154</v>
      </c>
      <c r="C625" s="370" t="s">
        <v>1154</v>
      </c>
      <c r="D625" s="371" t="s">
        <v>1155</v>
      </c>
      <c r="E625" s="372" t="s">
        <v>12</v>
      </c>
      <c r="F625" s="373">
        <v>14.45</v>
      </c>
      <c r="G625" s="227">
        <v>190.12</v>
      </c>
      <c r="H625" s="227">
        <v>178.23</v>
      </c>
    </row>
    <row r="626" spans="1:8" ht="15">
      <c r="A626" s="369" t="s">
        <v>181</v>
      </c>
      <c r="B626" s="125" t="s">
        <v>1156</v>
      </c>
      <c r="C626" s="370" t="s">
        <v>1156</v>
      </c>
      <c r="D626" s="371" t="s">
        <v>1157</v>
      </c>
      <c r="E626" s="372" t="s">
        <v>12</v>
      </c>
      <c r="F626" s="373">
        <v>14.45</v>
      </c>
      <c r="G626" s="227">
        <v>190.12</v>
      </c>
      <c r="H626" s="227">
        <v>178.23</v>
      </c>
    </row>
    <row r="627" spans="1:8" ht="15">
      <c r="A627" s="369" t="s">
        <v>181</v>
      </c>
      <c r="B627" s="125" t="s">
        <v>1158</v>
      </c>
      <c r="C627" s="370" t="s">
        <v>1158</v>
      </c>
      <c r="D627" s="371" t="s">
        <v>1159</v>
      </c>
      <c r="E627" s="372" t="s">
        <v>12</v>
      </c>
      <c r="F627" s="373">
        <v>18.149999999999999</v>
      </c>
      <c r="G627" s="227">
        <v>250.89</v>
      </c>
      <c r="H627" s="227">
        <v>235.2</v>
      </c>
    </row>
    <row r="628" spans="1:8" ht="15">
      <c r="A628" s="369" t="s">
        <v>181</v>
      </c>
      <c r="B628" s="125" t="s">
        <v>1160</v>
      </c>
      <c r="C628" s="370" t="s">
        <v>1160</v>
      </c>
      <c r="D628" s="371" t="s">
        <v>1161</v>
      </c>
      <c r="E628" s="372" t="s">
        <v>12</v>
      </c>
      <c r="F628" s="373">
        <v>18.149999999999999</v>
      </c>
      <c r="G628" s="227">
        <v>250.89</v>
      </c>
      <c r="H628" s="227">
        <v>235.2</v>
      </c>
    </row>
    <row r="629" spans="1:8" ht="15">
      <c r="A629" s="369" t="s">
        <v>181</v>
      </c>
      <c r="B629" s="125" t="s">
        <v>1162</v>
      </c>
      <c r="C629" s="370" t="s">
        <v>1162</v>
      </c>
      <c r="D629" s="371" t="s">
        <v>1163</v>
      </c>
      <c r="E629" s="372" t="s">
        <v>12</v>
      </c>
      <c r="F629" s="373">
        <v>18.149999999999999</v>
      </c>
      <c r="G629" s="227">
        <v>250.89</v>
      </c>
      <c r="H629" s="227">
        <v>235.2</v>
      </c>
    </row>
    <row r="630" spans="1:8" ht="15">
      <c r="A630" s="369" t="s">
        <v>181</v>
      </c>
      <c r="B630" s="125" t="s">
        <v>1164</v>
      </c>
      <c r="C630" s="370" t="s">
        <v>1164</v>
      </c>
      <c r="D630" s="371" t="s">
        <v>1165</v>
      </c>
      <c r="E630" s="372" t="s">
        <v>12</v>
      </c>
      <c r="F630" s="373">
        <v>18.149999999999999</v>
      </c>
      <c r="G630" s="227">
        <v>250.89</v>
      </c>
      <c r="H630" s="227">
        <v>235.2</v>
      </c>
    </row>
    <row r="631" spans="1:8" ht="15">
      <c r="A631" s="369" t="s">
        <v>181</v>
      </c>
      <c r="B631" s="125" t="s">
        <v>1166</v>
      </c>
      <c r="C631" s="370" t="s">
        <v>1166</v>
      </c>
      <c r="D631" s="371" t="s">
        <v>1167</v>
      </c>
      <c r="E631" s="372" t="s">
        <v>12</v>
      </c>
      <c r="F631" s="373">
        <v>25</v>
      </c>
      <c r="G631" s="227">
        <v>337.8</v>
      </c>
      <c r="H631" s="227">
        <v>316.68</v>
      </c>
    </row>
    <row r="632" spans="1:8" ht="15">
      <c r="A632" s="369" t="s">
        <v>181</v>
      </c>
      <c r="B632" s="125" t="s">
        <v>1168</v>
      </c>
      <c r="C632" s="370" t="s">
        <v>1168</v>
      </c>
      <c r="D632" s="371" t="s">
        <v>1169</v>
      </c>
      <c r="E632" s="372" t="s">
        <v>12</v>
      </c>
      <c r="F632" s="373">
        <v>25</v>
      </c>
      <c r="G632" s="227">
        <v>337.8</v>
      </c>
      <c r="H632" s="227">
        <v>316.68</v>
      </c>
    </row>
    <row r="633" spans="1:8" ht="15">
      <c r="A633" s="369" t="s">
        <v>181</v>
      </c>
      <c r="B633" s="125" t="s">
        <v>1170</v>
      </c>
      <c r="C633" s="370" t="s">
        <v>1170</v>
      </c>
      <c r="D633" s="371" t="s">
        <v>1171</v>
      </c>
      <c r="E633" s="372" t="s">
        <v>12</v>
      </c>
      <c r="F633" s="373">
        <v>25</v>
      </c>
      <c r="G633" s="227">
        <v>337.8</v>
      </c>
      <c r="H633" s="227">
        <v>316.68</v>
      </c>
    </row>
    <row r="634" spans="1:8" ht="15">
      <c r="A634" s="369" t="s">
        <v>181</v>
      </c>
      <c r="B634" s="125" t="s">
        <v>1172</v>
      </c>
      <c r="C634" s="370" t="s">
        <v>1172</v>
      </c>
      <c r="D634" s="371" t="s">
        <v>1173</v>
      </c>
      <c r="E634" s="372" t="s">
        <v>12</v>
      </c>
      <c r="F634" s="373">
        <v>25</v>
      </c>
      <c r="G634" s="227">
        <v>337.8</v>
      </c>
      <c r="H634" s="227">
        <v>316.68</v>
      </c>
    </row>
    <row r="635" spans="1:8" ht="15">
      <c r="A635" s="369" t="s">
        <v>181</v>
      </c>
      <c r="B635" s="125" t="s">
        <v>1174</v>
      </c>
      <c r="C635" s="370" t="s">
        <v>1174</v>
      </c>
      <c r="D635" s="371" t="s">
        <v>1175</v>
      </c>
      <c r="E635" s="372" t="s">
        <v>12</v>
      </c>
      <c r="F635" s="373">
        <v>17.399999999999999</v>
      </c>
      <c r="G635" s="227">
        <v>228.08</v>
      </c>
      <c r="H635" s="227">
        <v>213.82</v>
      </c>
    </row>
    <row r="636" spans="1:8" ht="15">
      <c r="A636" s="369" t="s">
        <v>181</v>
      </c>
      <c r="B636" s="125" t="s">
        <v>1176</v>
      </c>
      <c r="C636" s="370" t="s">
        <v>1176</v>
      </c>
      <c r="D636" s="371" t="s">
        <v>1177</v>
      </c>
      <c r="E636" s="372" t="s">
        <v>12</v>
      </c>
      <c r="F636" s="373">
        <v>17.399999999999999</v>
      </c>
      <c r="G636" s="227">
        <v>228.08</v>
      </c>
      <c r="H636" s="227">
        <v>213.82</v>
      </c>
    </row>
    <row r="637" spans="1:8" ht="15">
      <c r="A637" s="369" t="s">
        <v>181</v>
      </c>
      <c r="B637" s="125" t="s">
        <v>1178</v>
      </c>
      <c r="C637" s="370" t="s">
        <v>1178</v>
      </c>
      <c r="D637" s="371" t="s">
        <v>1179</v>
      </c>
      <c r="E637" s="372" t="s">
        <v>12</v>
      </c>
      <c r="F637" s="373">
        <v>17.399999999999999</v>
      </c>
      <c r="G637" s="227">
        <v>228.08</v>
      </c>
      <c r="H637" s="227">
        <v>213.82</v>
      </c>
    </row>
    <row r="638" spans="1:8" ht="15">
      <c r="A638" s="369" t="s">
        <v>181</v>
      </c>
      <c r="B638" s="125" t="s">
        <v>1180</v>
      </c>
      <c r="C638" s="370" t="s">
        <v>1180</v>
      </c>
      <c r="D638" s="371" t="s">
        <v>1181</v>
      </c>
      <c r="E638" s="372" t="s">
        <v>12</v>
      </c>
      <c r="F638" s="373">
        <v>17.399999999999999</v>
      </c>
      <c r="G638" s="227">
        <v>228.08</v>
      </c>
      <c r="H638" s="227">
        <v>213.82</v>
      </c>
    </row>
    <row r="639" spans="1:8" ht="15">
      <c r="A639" s="369" t="s">
        <v>181</v>
      </c>
      <c r="B639" s="125" t="s">
        <v>1182</v>
      </c>
      <c r="C639" s="370" t="s">
        <v>1182</v>
      </c>
      <c r="D639" s="371" t="s">
        <v>1183</v>
      </c>
      <c r="E639" s="372" t="s">
        <v>12</v>
      </c>
      <c r="F639" s="373">
        <v>16.25</v>
      </c>
      <c r="G639" s="227">
        <v>212.53</v>
      </c>
      <c r="H639" s="227">
        <v>199.24</v>
      </c>
    </row>
    <row r="640" spans="1:8" ht="15">
      <c r="A640" s="369" t="s">
        <v>181</v>
      </c>
      <c r="B640" s="125" t="s">
        <v>1184</v>
      </c>
      <c r="C640" s="370" t="s">
        <v>1184</v>
      </c>
      <c r="D640" s="371" t="s">
        <v>1185</v>
      </c>
      <c r="E640" s="372" t="s">
        <v>12</v>
      </c>
      <c r="F640" s="373">
        <v>16.25</v>
      </c>
      <c r="G640" s="227">
        <v>212.53</v>
      </c>
      <c r="H640" s="227">
        <v>199.24</v>
      </c>
    </row>
    <row r="641" spans="1:8" ht="15">
      <c r="A641" s="369" t="s">
        <v>181</v>
      </c>
      <c r="B641" s="125" t="s">
        <v>1186</v>
      </c>
      <c r="C641" s="370" t="s">
        <v>1186</v>
      </c>
      <c r="D641" s="371" t="s">
        <v>1187</v>
      </c>
      <c r="E641" s="372" t="s">
        <v>12</v>
      </c>
      <c r="F641" s="373">
        <v>16.25</v>
      </c>
      <c r="G641" s="227">
        <v>212.53</v>
      </c>
      <c r="H641" s="227">
        <v>199.24</v>
      </c>
    </row>
    <row r="642" spans="1:8" ht="15">
      <c r="A642" s="369" t="s">
        <v>181</v>
      </c>
      <c r="B642" s="125" t="s">
        <v>1188</v>
      </c>
      <c r="C642" s="370" t="s">
        <v>1188</v>
      </c>
      <c r="D642" s="371" t="s">
        <v>1189</v>
      </c>
      <c r="E642" s="372" t="s">
        <v>12</v>
      </c>
      <c r="F642" s="373">
        <v>16.25</v>
      </c>
      <c r="G642" s="227">
        <v>212.53</v>
      </c>
      <c r="H642" s="227">
        <v>199.24</v>
      </c>
    </row>
    <row r="643" spans="1:8" ht="15">
      <c r="A643" s="369" t="s">
        <v>181</v>
      </c>
      <c r="B643" s="125" t="s">
        <v>1190</v>
      </c>
      <c r="C643" s="370" t="s">
        <v>1190</v>
      </c>
      <c r="D643" s="371" t="s">
        <v>1191</v>
      </c>
      <c r="E643" s="372" t="s">
        <v>12</v>
      </c>
      <c r="F643" s="373">
        <v>14.15</v>
      </c>
      <c r="G643" s="227">
        <v>180.55</v>
      </c>
      <c r="H643" s="227">
        <v>169.26</v>
      </c>
    </row>
    <row r="644" spans="1:8" ht="15">
      <c r="A644" s="369" t="s">
        <v>181</v>
      </c>
      <c r="B644" s="125" t="s">
        <v>1192</v>
      </c>
      <c r="C644" s="370" t="s">
        <v>1192</v>
      </c>
      <c r="D644" s="371" t="s">
        <v>1191</v>
      </c>
      <c r="E644" s="372" t="s">
        <v>12</v>
      </c>
      <c r="F644" s="373">
        <v>14.15</v>
      </c>
      <c r="G644" s="227">
        <v>180.55</v>
      </c>
      <c r="H644" s="227">
        <v>169.26</v>
      </c>
    </row>
    <row r="645" spans="1:8" ht="15">
      <c r="A645" s="369" t="s">
        <v>181</v>
      </c>
      <c r="B645" s="125" t="s">
        <v>1193</v>
      </c>
      <c r="C645" s="370" t="s">
        <v>1193</v>
      </c>
      <c r="D645" s="371" t="s">
        <v>1191</v>
      </c>
      <c r="E645" s="372" t="s">
        <v>12</v>
      </c>
      <c r="F645" s="373">
        <v>14.15</v>
      </c>
      <c r="G645" s="227">
        <v>180.55</v>
      </c>
      <c r="H645" s="227">
        <v>169.26</v>
      </c>
    </row>
    <row r="646" spans="1:8" ht="15">
      <c r="A646" s="369" t="s">
        <v>181</v>
      </c>
      <c r="B646" s="125" t="s">
        <v>1194</v>
      </c>
      <c r="C646" s="370" t="s">
        <v>1194</v>
      </c>
      <c r="D646" s="371" t="s">
        <v>1191</v>
      </c>
      <c r="E646" s="372" t="s">
        <v>12</v>
      </c>
      <c r="F646" s="373">
        <v>14.15</v>
      </c>
      <c r="G646" s="227">
        <v>180.55</v>
      </c>
      <c r="H646" s="227">
        <v>169.26</v>
      </c>
    </row>
    <row r="647" spans="1:8" ht="15">
      <c r="A647" s="369" t="s">
        <v>181</v>
      </c>
      <c r="B647" s="125" t="s">
        <v>1195</v>
      </c>
      <c r="C647" s="370" t="s">
        <v>1195</v>
      </c>
      <c r="D647" s="371" t="s">
        <v>1196</v>
      </c>
      <c r="E647" s="372" t="s">
        <v>12</v>
      </c>
      <c r="F647" s="373">
        <v>19</v>
      </c>
      <c r="G647" s="227">
        <v>245.22</v>
      </c>
      <c r="H647" s="227">
        <v>229.89</v>
      </c>
    </row>
    <row r="648" spans="1:8" ht="15">
      <c r="A648" s="369" t="s">
        <v>181</v>
      </c>
      <c r="B648" s="125" t="s">
        <v>1197</v>
      </c>
      <c r="C648" s="370" t="s">
        <v>1197</v>
      </c>
      <c r="D648" s="371" t="s">
        <v>1196</v>
      </c>
      <c r="E648" s="372" t="s">
        <v>12</v>
      </c>
      <c r="F648" s="373">
        <v>19</v>
      </c>
      <c r="G648" s="227">
        <v>245.22</v>
      </c>
      <c r="H648" s="227">
        <v>229.89</v>
      </c>
    </row>
    <row r="649" spans="1:8" ht="15">
      <c r="A649" s="369" t="s">
        <v>181</v>
      </c>
      <c r="B649" s="125" t="s">
        <v>1198</v>
      </c>
      <c r="C649" s="370" t="s">
        <v>1198</v>
      </c>
      <c r="D649" s="371" t="s">
        <v>1196</v>
      </c>
      <c r="E649" s="372" t="s">
        <v>12</v>
      </c>
      <c r="F649" s="373">
        <v>19</v>
      </c>
      <c r="G649" s="227">
        <v>245.22</v>
      </c>
      <c r="H649" s="227">
        <v>229.89</v>
      </c>
    </row>
    <row r="650" spans="1:8" ht="15">
      <c r="A650" s="369" t="s">
        <v>181</v>
      </c>
      <c r="B650" s="125" t="s">
        <v>1199</v>
      </c>
      <c r="C650" s="370" t="s">
        <v>1199</v>
      </c>
      <c r="D650" s="371" t="s">
        <v>1196</v>
      </c>
      <c r="E650" s="372" t="s">
        <v>12</v>
      </c>
      <c r="F650" s="373">
        <v>19</v>
      </c>
      <c r="G650" s="227">
        <v>245.22</v>
      </c>
      <c r="H650" s="227">
        <v>229.89</v>
      </c>
    </row>
    <row r="651" spans="1:8" ht="15">
      <c r="A651" s="369" t="s">
        <v>181</v>
      </c>
      <c r="B651" s="125" t="s">
        <v>1200</v>
      </c>
      <c r="C651" s="370" t="s">
        <v>1200</v>
      </c>
      <c r="D651" s="371" t="s">
        <v>1201</v>
      </c>
      <c r="E651" s="372" t="s">
        <v>12</v>
      </c>
      <c r="F651" s="373">
        <v>14.05</v>
      </c>
      <c r="G651" s="227">
        <v>180.56</v>
      </c>
      <c r="H651" s="227">
        <v>169.27</v>
      </c>
    </row>
    <row r="652" spans="1:8" ht="15">
      <c r="A652" s="369" t="s">
        <v>181</v>
      </c>
      <c r="B652" s="125" t="s">
        <v>1202</v>
      </c>
      <c r="C652" s="370" t="s">
        <v>1202</v>
      </c>
      <c r="D652" s="371" t="s">
        <v>1201</v>
      </c>
      <c r="E652" s="372" t="s">
        <v>12</v>
      </c>
      <c r="F652" s="373">
        <v>14.05</v>
      </c>
      <c r="G652" s="227">
        <v>180.56</v>
      </c>
      <c r="H652" s="227">
        <v>169.27</v>
      </c>
    </row>
    <row r="653" spans="1:8" ht="15">
      <c r="A653" s="369" t="s">
        <v>181</v>
      </c>
      <c r="B653" s="125" t="s">
        <v>1203</v>
      </c>
      <c r="C653" s="370" t="s">
        <v>1203</v>
      </c>
      <c r="D653" s="371" t="s">
        <v>1201</v>
      </c>
      <c r="E653" s="372" t="s">
        <v>12</v>
      </c>
      <c r="F653" s="373">
        <v>14.05</v>
      </c>
      <c r="G653" s="227">
        <v>180.56</v>
      </c>
      <c r="H653" s="227">
        <v>169.27</v>
      </c>
    </row>
    <row r="654" spans="1:8" ht="15">
      <c r="A654" s="369" t="s">
        <v>181</v>
      </c>
      <c r="B654" s="125" t="s">
        <v>1204</v>
      </c>
      <c r="C654" s="370" t="s">
        <v>1204</v>
      </c>
      <c r="D654" s="371" t="s">
        <v>1201</v>
      </c>
      <c r="E654" s="372" t="s">
        <v>12</v>
      </c>
      <c r="F654" s="373">
        <v>14.05</v>
      </c>
      <c r="G654" s="227">
        <v>180.56</v>
      </c>
      <c r="H654" s="227">
        <v>169.27</v>
      </c>
    </row>
    <row r="655" spans="1:8" ht="15">
      <c r="A655" s="369" t="s">
        <v>181</v>
      </c>
      <c r="B655" s="125" t="s">
        <v>1205</v>
      </c>
      <c r="C655" s="370" t="s">
        <v>1205</v>
      </c>
      <c r="D655" s="371" t="s">
        <v>1206</v>
      </c>
      <c r="E655" s="372" t="s">
        <v>12</v>
      </c>
      <c r="F655" s="373">
        <v>16</v>
      </c>
      <c r="G655" s="227">
        <v>209.08</v>
      </c>
      <c r="H655" s="227">
        <v>196.01</v>
      </c>
    </row>
    <row r="656" spans="1:8" ht="15">
      <c r="A656" s="369" t="s">
        <v>181</v>
      </c>
      <c r="B656" s="125" t="s">
        <v>1207</v>
      </c>
      <c r="C656" s="370" t="s">
        <v>1207</v>
      </c>
      <c r="D656" s="371" t="s">
        <v>1206</v>
      </c>
      <c r="E656" s="372" t="s">
        <v>12</v>
      </c>
      <c r="F656" s="373">
        <v>16</v>
      </c>
      <c r="G656" s="227">
        <v>209.08</v>
      </c>
      <c r="H656" s="227">
        <v>196.01</v>
      </c>
    </row>
    <row r="657" spans="1:8" ht="15">
      <c r="A657" s="369" t="s">
        <v>181</v>
      </c>
      <c r="B657" s="125" t="s">
        <v>1208</v>
      </c>
      <c r="C657" s="370" t="s">
        <v>1208</v>
      </c>
      <c r="D657" s="371" t="s">
        <v>1206</v>
      </c>
      <c r="E657" s="372" t="s">
        <v>12</v>
      </c>
      <c r="F657" s="373">
        <v>16</v>
      </c>
      <c r="G657" s="227">
        <v>209.08</v>
      </c>
      <c r="H657" s="227">
        <v>196.01</v>
      </c>
    </row>
    <row r="658" spans="1:8" ht="15">
      <c r="A658" s="369" t="s">
        <v>181</v>
      </c>
      <c r="B658" s="125" t="s">
        <v>1209</v>
      </c>
      <c r="C658" s="370" t="s">
        <v>1209</v>
      </c>
      <c r="D658" s="371" t="s">
        <v>1206</v>
      </c>
      <c r="E658" s="372" t="s">
        <v>12</v>
      </c>
      <c r="F658" s="373">
        <v>16</v>
      </c>
      <c r="G658" s="227">
        <v>209.08</v>
      </c>
      <c r="H658" s="227">
        <v>196.01</v>
      </c>
    </row>
    <row r="659" spans="1:8" ht="15">
      <c r="A659" s="369" t="s">
        <v>181</v>
      </c>
      <c r="B659" s="125" t="s">
        <v>1210</v>
      </c>
      <c r="C659" s="370" t="s">
        <v>1210</v>
      </c>
      <c r="D659" s="371" t="s">
        <v>1211</v>
      </c>
      <c r="E659" s="372" t="s">
        <v>12</v>
      </c>
      <c r="F659" s="373">
        <v>33</v>
      </c>
      <c r="G659" s="227">
        <v>483.01</v>
      </c>
      <c r="H659" s="227">
        <v>452.81</v>
      </c>
    </row>
    <row r="660" spans="1:8" ht="15">
      <c r="A660" s="369" t="s">
        <v>181</v>
      </c>
      <c r="B660" s="125" t="s">
        <v>1212</v>
      </c>
      <c r="C660" s="370" t="s">
        <v>1212</v>
      </c>
      <c r="D660" s="371" t="s">
        <v>1213</v>
      </c>
      <c r="E660" s="372" t="s">
        <v>12</v>
      </c>
      <c r="F660" s="373">
        <v>33</v>
      </c>
      <c r="G660" s="227">
        <v>483.01</v>
      </c>
      <c r="H660" s="227">
        <v>452.81</v>
      </c>
    </row>
    <row r="661" spans="1:8" ht="15">
      <c r="A661" s="369" t="s">
        <v>181</v>
      </c>
      <c r="B661" s="125" t="s">
        <v>1214</v>
      </c>
      <c r="C661" s="370" t="s">
        <v>1214</v>
      </c>
      <c r="D661" s="371" t="s">
        <v>1215</v>
      </c>
      <c r="E661" s="372" t="s">
        <v>12</v>
      </c>
      <c r="F661" s="373">
        <v>33</v>
      </c>
      <c r="G661" s="227">
        <v>483.01</v>
      </c>
      <c r="H661" s="227">
        <v>452.81</v>
      </c>
    </row>
    <row r="662" spans="1:8" ht="15">
      <c r="A662" s="369" t="s">
        <v>181</v>
      </c>
      <c r="B662" s="125" t="s">
        <v>1216</v>
      </c>
      <c r="C662" s="370" t="s">
        <v>1216</v>
      </c>
      <c r="D662" s="371" t="s">
        <v>1217</v>
      </c>
      <c r="E662" s="372" t="s">
        <v>12</v>
      </c>
      <c r="F662" s="373">
        <v>33</v>
      </c>
      <c r="G662" s="227">
        <v>483.01</v>
      </c>
      <c r="H662" s="227">
        <v>452.81</v>
      </c>
    </row>
    <row r="663" spans="1:8" ht="15">
      <c r="A663" s="369" t="s">
        <v>181</v>
      </c>
      <c r="B663" s="125" t="s">
        <v>1218</v>
      </c>
      <c r="C663" s="370" t="s">
        <v>1218</v>
      </c>
      <c r="D663" s="371" t="s">
        <v>1219</v>
      </c>
      <c r="E663" s="372" t="s">
        <v>12</v>
      </c>
      <c r="F663" s="373">
        <v>38.5</v>
      </c>
      <c r="G663" s="227">
        <v>579.62</v>
      </c>
      <c r="H663" s="227">
        <v>543.38</v>
      </c>
    </row>
    <row r="664" spans="1:8" ht="15">
      <c r="A664" s="369" t="s">
        <v>181</v>
      </c>
      <c r="B664" s="125" t="s">
        <v>1220</v>
      </c>
      <c r="C664" s="370" t="s">
        <v>1220</v>
      </c>
      <c r="D664" s="371" t="s">
        <v>1221</v>
      </c>
      <c r="E664" s="372" t="s">
        <v>12</v>
      </c>
      <c r="F664" s="373">
        <v>38.5</v>
      </c>
      <c r="G664" s="227">
        <v>579.62</v>
      </c>
      <c r="H664" s="227">
        <v>543.38</v>
      </c>
    </row>
    <row r="665" spans="1:8" ht="15">
      <c r="A665" s="369" t="s">
        <v>181</v>
      </c>
      <c r="B665" s="125" t="s">
        <v>1222</v>
      </c>
      <c r="C665" s="370" t="s">
        <v>1222</v>
      </c>
      <c r="D665" s="371" t="s">
        <v>1223</v>
      </c>
      <c r="E665" s="372" t="s">
        <v>12</v>
      </c>
      <c r="F665" s="373">
        <v>38.5</v>
      </c>
      <c r="G665" s="227">
        <v>579.62</v>
      </c>
      <c r="H665" s="227">
        <v>543.38</v>
      </c>
    </row>
    <row r="666" spans="1:8" ht="15">
      <c r="A666" s="369" t="s">
        <v>181</v>
      </c>
      <c r="B666" s="125" t="s">
        <v>1224</v>
      </c>
      <c r="C666" s="370" t="s">
        <v>1224</v>
      </c>
      <c r="D666" s="371" t="s">
        <v>1225</v>
      </c>
      <c r="E666" s="372" t="s">
        <v>12</v>
      </c>
      <c r="F666" s="373">
        <v>38.5</v>
      </c>
      <c r="G666" s="227">
        <v>579.62</v>
      </c>
      <c r="H666" s="227">
        <v>543.38</v>
      </c>
    </row>
    <row r="667" spans="1:8" ht="15">
      <c r="A667" s="369" t="s">
        <v>181</v>
      </c>
      <c r="B667" s="125" t="s">
        <v>1226</v>
      </c>
      <c r="C667" s="370" t="s">
        <v>1226</v>
      </c>
      <c r="D667" s="371" t="s">
        <v>1227</v>
      </c>
      <c r="E667" s="372" t="s">
        <v>12</v>
      </c>
      <c r="F667" s="373">
        <v>14.95</v>
      </c>
      <c r="G667" s="227">
        <v>190.12</v>
      </c>
      <c r="H667" s="227">
        <v>178.23</v>
      </c>
    </row>
    <row r="668" spans="1:8" ht="15">
      <c r="A668" s="369" t="s">
        <v>181</v>
      </c>
      <c r="B668" s="125" t="s">
        <v>1228</v>
      </c>
      <c r="C668" s="370" t="s">
        <v>1228</v>
      </c>
      <c r="D668" s="371" t="s">
        <v>1229</v>
      </c>
      <c r="E668" s="372" t="s">
        <v>12</v>
      </c>
      <c r="F668" s="373">
        <v>14.95</v>
      </c>
      <c r="G668" s="227">
        <v>190.12</v>
      </c>
      <c r="H668" s="227">
        <v>178.23</v>
      </c>
    </row>
    <row r="669" spans="1:8" ht="15">
      <c r="A669" s="369" t="s">
        <v>181</v>
      </c>
      <c r="B669" s="125" t="s">
        <v>1230</v>
      </c>
      <c r="C669" s="370" t="s">
        <v>1230</v>
      </c>
      <c r="D669" s="371" t="s">
        <v>1231</v>
      </c>
      <c r="E669" s="372" t="s">
        <v>12</v>
      </c>
      <c r="F669" s="373">
        <v>14.95</v>
      </c>
      <c r="G669" s="227">
        <v>190.12</v>
      </c>
      <c r="H669" s="227">
        <v>178.23</v>
      </c>
    </row>
    <row r="670" spans="1:8" ht="15">
      <c r="A670" s="369" t="s">
        <v>181</v>
      </c>
      <c r="B670" s="125" t="s">
        <v>1232</v>
      </c>
      <c r="C670" s="370" t="s">
        <v>1232</v>
      </c>
      <c r="D670" s="371" t="s">
        <v>1233</v>
      </c>
      <c r="E670" s="372" t="s">
        <v>12</v>
      </c>
      <c r="F670" s="373">
        <v>14.95</v>
      </c>
      <c r="G670" s="227">
        <v>190.12</v>
      </c>
      <c r="H670" s="227">
        <v>178.23</v>
      </c>
    </row>
    <row r="671" spans="1:8" ht="15">
      <c r="A671" s="369" t="s">
        <v>181</v>
      </c>
      <c r="B671" s="125" t="s">
        <v>1234</v>
      </c>
      <c r="C671" s="370" t="s">
        <v>1234</v>
      </c>
      <c r="D671" s="371" t="s">
        <v>1235</v>
      </c>
      <c r="E671" s="372" t="s">
        <v>12</v>
      </c>
      <c r="F671" s="373">
        <v>14.95</v>
      </c>
      <c r="G671" s="227">
        <v>190.12</v>
      </c>
      <c r="H671" s="227">
        <v>178.23</v>
      </c>
    </row>
    <row r="672" spans="1:8" ht="15">
      <c r="A672" s="369" t="s">
        <v>181</v>
      </c>
      <c r="B672" s="125" t="s">
        <v>1236</v>
      </c>
      <c r="C672" s="370" t="s">
        <v>1236</v>
      </c>
      <c r="D672" s="371" t="s">
        <v>1237</v>
      </c>
      <c r="E672" s="372" t="s">
        <v>12</v>
      </c>
      <c r="F672" s="373">
        <v>14.95</v>
      </c>
      <c r="G672" s="227">
        <v>190.12</v>
      </c>
      <c r="H672" s="227">
        <v>178.23</v>
      </c>
    </row>
    <row r="673" spans="1:8" ht="15">
      <c r="A673" s="369" t="s">
        <v>181</v>
      </c>
      <c r="B673" s="125" t="s">
        <v>1238</v>
      </c>
      <c r="C673" s="370" t="s">
        <v>1238</v>
      </c>
      <c r="D673" s="371" t="s">
        <v>1239</v>
      </c>
      <c r="E673" s="372" t="s">
        <v>12</v>
      </c>
      <c r="F673" s="373">
        <v>14.95</v>
      </c>
      <c r="G673" s="227">
        <v>190.12</v>
      </c>
      <c r="H673" s="227">
        <v>178.23</v>
      </c>
    </row>
    <row r="674" spans="1:8" ht="15">
      <c r="A674" s="369" t="s">
        <v>181</v>
      </c>
      <c r="B674" s="125" t="s">
        <v>1240</v>
      </c>
      <c r="C674" s="370" t="s">
        <v>1240</v>
      </c>
      <c r="D674" s="371" t="s">
        <v>1241</v>
      </c>
      <c r="E674" s="372" t="s">
        <v>12</v>
      </c>
      <c r="F674" s="373">
        <v>14.95</v>
      </c>
      <c r="G674" s="227">
        <v>190.12</v>
      </c>
      <c r="H674" s="227">
        <v>178.23</v>
      </c>
    </row>
    <row r="675" spans="1:8" ht="15">
      <c r="A675" s="369" t="s">
        <v>181</v>
      </c>
      <c r="B675" s="125" t="s">
        <v>1242</v>
      </c>
      <c r="C675" s="370" t="s">
        <v>1242</v>
      </c>
      <c r="D675" s="371" t="s">
        <v>1243</v>
      </c>
      <c r="E675" s="372" t="s">
        <v>12</v>
      </c>
      <c r="F675" s="373">
        <v>40.450000000000003</v>
      </c>
      <c r="G675" s="227">
        <v>531.32000000000005</v>
      </c>
      <c r="H675" s="227">
        <v>498.1</v>
      </c>
    </row>
    <row r="676" spans="1:8" ht="15">
      <c r="A676" s="369" t="s">
        <v>181</v>
      </c>
      <c r="B676" s="125" t="s">
        <v>1244</v>
      </c>
      <c r="C676" s="370" t="s">
        <v>1244</v>
      </c>
      <c r="D676" s="371" t="s">
        <v>1245</v>
      </c>
      <c r="E676" s="372" t="s">
        <v>12</v>
      </c>
      <c r="F676" s="373">
        <v>40.450000000000003</v>
      </c>
      <c r="G676" s="227">
        <v>531.32000000000005</v>
      </c>
      <c r="H676" s="227">
        <v>498.1</v>
      </c>
    </row>
    <row r="677" spans="1:8" ht="15">
      <c r="A677" s="369" t="s">
        <v>181</v>
      </c>
      <c r="B677" s="125" t="s">
        <v>1246</v>
      </c>
      <c r="C677" s="370" t="s">
        <v>1246</v>
      </c>
      <c r="D677" s="371" t="s">
        <v>1247</v>
      </c>
      <c r="E677" s="372" t="s">
        <v>12</v>
      </c>
      <c r="F677" s="373">
        <v>40.450000000000003</v>
      </c>
      <c r="G677" s="227">
        <v>531.32000000000005</v>
      </c>
      <c r="H677" s="227">
        <v>498.1</v>
      </c>
    </row>
    <row r="678" spans="1:8" ht="15">
      <c r="A678" s="369" t="s">
        <v>181</v>
      </c>
      <c r="B678" s="125" t="s">
        <v>1248</v>
      </c>
      <c r="C678" s="370" t="s">
        <v>1248</v>
      </c>
      <c r="D678" s="371" t="s">
        <v>1249</v>
      </c>
      <c r="E678" s="372" t="s">
        <v>12</v>
      </c>
      <c r="F678" s="373">
        <v>40.450000000000003</v>
      </c>
      <c r="G678" s="227">
        <v>531.32000000000005</v>
      </c>
      <c r="H678" s="227">
        <v>498.1</v>
      </c>
    </row>
    <row r="679" spans="1:8" ht="15">
      <c r="A679" s="369" t="s">
        <v>181</v>
      </c>
      <c r="B679" s="125" t="s">
        <v>1250</v>
      </c>
      <c r="C679" s="370" t="s">
        <v>1250</v>
      </c>
      <c r="D679" s="371" t="s">
        <v>1251</v>
      </c>
      <c r="E679" s="372" t="s">
        <v>12</v>
      </c>
      <c r="F679" s="373">
        <v>17.7</v>
      </c>
      <c r="G679" s="227">
        <v>219.39</v>
      </c>
      <c r="H679" s="227">
        <v>205.67</v>
      </c>
    </row>
    <row r="680" spans="1:8" ht="15">
      <c r="A680" s="369" t="s">
        <v>181</v>
      </c>
      <c r="B680" s="125" t="s">
        <v>1252</v>
      </c>
      <c r="C680" s="370" t="s">
        <v>1252</v>
      </c>
      <c r="D680" s="371" t="s">
        <v>1253</v>
      </c>
      <c r="E680" s="372" t="s">
        <v>12</v>
      </c>
      <c r="F680" s="373">
        <v>17.7</v>
      </c>
      <c r="G680" s="227">
        <v>219.39</v>
      </c>
      <c r="H680" s="227">
        <v>205.67</v>
      </c>
    </row>
    <row r="681" spans="1:8" ht="15">
      <c r="A681" s="369" t="s">
        <v>181</v>
      </c>
      <c r="B681" s="125" t="s">
        <v>1254</v>
      </c>
      <c r="C681" s="370" t="s">
        <v>1254</v>
      </c>
      <c r="D681" s="371" t="s">
        <v>1255</v>
      </c>
      <c r="E681" s="372" t="s">
        <v>12</v>
      </c>
      <c r="F681" s="373">
        <v>17.7</v>
      </c>
      <c r="G681" s="227">
        <v>219.39</v>
      </c>
      <c r="H681" s="227">
        <v>205.67</v>
      </c>
    </row>
    <row r="682" spans="1:8" ht="15">
      <c r="A682" s="369" t="s">
        <v>181</v>
      </c>
      <c r="B682" s="125" t="s">
        <v>1256</v>
      </c>
      <c r="C682" s="370" t="s">
        <v>1256</v>
      </c>
      <c r="D682" s="371" t="s">
        <v>1257</v>
      </c>
      <c r="E682" s="372" t="s">
        <v>12</v>
      </c>
      <c r="F682" s="373">
        <v>17.7</v>
      </c>
      <c r="G682" s="227">
        <v>219.39</v>
      </c>
      <c r="H682" s="227">
        <v>205.67</v>
      </c>
    </row>
    <row r="683" spans="1:8" ht="15">
      <c r="A683" s="369" t="s">
        <v>181</v>
      </c>
      <c r="B683" s="125" t="s">
        <v>1258</v>
      </c>
      <c r="C683" s="370" t="s">
        <v>1258</v>
      </c>
      <c r="D683" s="371" t="s">
        <v>1259</v>
      </c>
      <c r="E683" s="372" t="s">
        <v>12</v>
      </c>
      <c r="F683" s="373">
        <v>17.7</v>
      </c>
      <c r="G683" s="227">
        <v>219.39</v>
      </c>
      <c r="H683" s="227">
        <v>205.67</v>
      </c>
    </row>
    <row r="684" spans="1:8" ht="15">
      <c r="A684" s="369" t="s">
        <v>181</v>
      </c>
      <c r="B684" s="125" t="s">
        <v>1260</v>
      </c>
      <c r="C684" s="370" t="s">
        <v>1260</v>
      </c>
      <c r="D684" s="371" t="s">
        <v>1261</v>
      </c>
      <c r="E684" s="372" t="s">
        <v>12</v>
      </c>
      <c r="F684" s="373">
        <v>17.7</v>
      </c>
      <c r="G684" s="227">
        <v>219.39</v>
      </c>
      <c r="H684" s="227">
        <v>205.67</v>
      </c>
    </row>
    <row r="685" spans="1:8" ht="15">
      <c r="A685" s="369" t="s">
        <v>181</v>
      </c>
      <c r="B685" s="125" t="s">
        <v>1262</v>
      </c>
      <c r="C685" s="370" t="s">
        <v>1262</v>
      </c>
      <c r="D685" s="371" t="s">
        <v>1263</v>
      </c>
      <c r="E685" s="372" t="s">
        <v>12</v>
      </c>
      <c r="F685" s="373">
        <v>17.7</v>
      </c>
      <c r="G685" s="227">
        <v>219.39</v>
      </c>
      <c r="H685" s="227">
        <v>205.67</v>
      </c>
    </row>
    <row r="686" spans="1:8" ht="15">
      <c r="A686" s="369" t="s">
        <v>181</v>
      </c>
      <c r="B686" s="125" t="s">
        <v>1264</v>
      </c>
      <c r="C686" s="370" t="s">
        <v>1264</v>
      </c>
      <c r="D686" s="371" t="s">
        <v>1265</v>
      </c>
      <c r="E686" s="372" t="s">
        <v>12</v>
      </c>
      <c r="F686" s="373">
        <v>17.7</v>
      </c>
      <c r="G686" s="227">
        <v>219.39</v>
      </c>
      <c r="H686" s="227">
        <v>205.67</v>
      </c>
    </row>
    <row r="687" spans="1:8" ht="15">
      <c r="A687" s="369" t="s">
        <v>181</v>
      </c>
      <c r="B687" s="125" t="s">
        <v>1266</v>
      </c>
      <c r="C687" s="370" t="s">
        <v>1266</v>
      </c>
      <c r="D687" s="371" t="s">
        <v>1267</v>
      </c>
      <c r="E687" s="372" t="s">
        <v>12</v>
      </c>
      <c r="F687" s="373">
        <v>27.7</v>
      </c>
      <c r="G687" s="227">
        <v>408.74</v>
      </c>
      <c r="H687" s="227">
        <v>383.18</v>
      </c>
    </row>
    <row r="688" spans="1:8" ht="15">
      <c r="A688" s="369" t="s">
        <v>181</v>
      </c>
      <c r="B688" s="125" t="s">
        <v>1268</v>
      </c>
      <c r="C688" s="370" t="s">
        <v>1268</v>
      </c>
      <c r="D688" s="371" t="s">
        <v>1269</v>
      </c>
      <c r="E688" s="372" t="s">
        <v>12</v>
      </c>
      <c r="F688" s="373">
        <v>27.7</v>
      </c>
      <c r="G688" s="227">
        <v>408.74</v>
      </c>
      <c r="H688" s="227">
        <v>383.18</v>
      </c>
    </row>
    <row r="689" spans="1:8" ht="15">
      <c r="A689" s="369" t="s">
        <v>181</v>
      </c>
      <c r="B689" s="125" t="s">
        <v>1270</v>
      </c>
      <c r="C689" s="370" t="s">
        <v>1270</v>
      </c>
      <c r="D689" s="371" t="s">
        <v>1271</v>
      </c>
      <c r="E689" s="372" t="s">
        <v>12</v>
      </c>
      <c r="F689" s="373">
        <v>27.7</v>
      </c>
      <c r="G689" s="227">
        <v>408.74</v>
      </c>
      <c r="H689" s="227">
        <v>383.18</v>
      </c>
    </row>
    <row r="690" spans="1:8" ht="15">
      <c r="A690" s="369" t="s">
        <v>181</v>
      </c>
      <c r="B690" s="125" t="s">
        <v>1272</v>
      </c>
      <c r="C690" s="370" t="s">
        <v>1272</v>
      </c>
      <c r="D690" s="371" t="s">
        <v>1273</v>
      </c>
      <c r="E690" s="372" t="s">
        <v>12</v>
      </c>
      <c r="F690" s="373">
        <v>27.7</v>
      </c>
      <c r="G690" s="227">
        <v>408.74</v>
      </c>
      <c r="H690" s="227">
        <v>383.18</v>
      </c>
    </row>
    <row r="691" spans="1:8" ht="15">
      <c r="A691" s="369" t="s">
        <v>181</v>
      </c>
      <c r="B691" s="125" t="s">
        <v>1274</v>
      </c>
      <c r="C691" s="370" t="s">
        <v>1274</v>
      </c>
      <c r="D691" s="371" t="s">
        <v>1275</v>
      </c>
      <c r="E691" s="372" t="s">
        <v>12</v>
      </c>
      <c r="F691" s="373">
        <v>14.95</v>
      </c>
      <c r="G691" s="227">
        <v>219.4</v>
      </c>
      <c r="H691" s="227">
        <v>205.68</v>
      </c>
    </row>
    <row r="692" spans="1:8" ht="15">
      <c r="A692" s="369" t="s">
        <v>181</v>
      </c>
      <c r="B692" s="125" t="s">
        <v>1276</v>
      </c>
      <c r="C692" s="370" t="s">
        <v>1276</v>
      </c>
      <c r="D692" s="371" t="s">
        <v>1277</v>
      </c>
      <c r="E692" s="372" t="s">
        <v>12</v>
      </c>
      <c r="F692" s="373">
        <v>14.95</v>
      </c>
      <c r="G692" s="227">
        <v>219.4</v>
      </c>
      <c r="H692" s="227">
        <v>205.68</v>
      </c>
    </row>
    <row r="693" spans="1:8" ht="15">
      <c r="A693" s="369" t="s">
        <v>181</v>
      </c>
      <c r="B693" s="125" t="s">
        <v>1278</v>
      </c>
      <c r="C693" s="370" t="s">
        <v>1278</v>
      </c>
      <c r="D693" s="371" t="s">
        <v>1279</v>
      </c>
      <c r="E693" s="372" t="s">
        <v>12</v>
      </c>
      <c r="F693" s="373">
        <v>14.95</v>
      </c>
      <c r="G693" s="227">
        <v>219.4</v>
      </c>
      <c r="H693" s="227">
        <v>205.68</v>
      </c>
    </row>
    <row r="694" spans="1:8" ht="15">
      <c r="A694" s="369" t="s">
        <v>181</v>
      </c>
      <c r="B694" s="125" t="s">
        <v>1280</v>
      </c>
      <c r="C694" s="370" t="s">
        <v>1280</v>
      </c>
      <c r="D694" s="371" t="s">
        <v>1281</v>
      </c>
      <c r="E694" s="372" t="s">
        <v>12</v>
      </c>
      <c r="F694" s="373">
        <v>14.95</v>
      </c>
      <c r="G694" s="227">
        <v>219.4</v>
      </c>
      <c r="H694" s="227">
        <v>205.68</v>
      </c>
    </row>
    <row r="695" spans="1:8" ht="15">
      <c r="A695" s="369" t="s">
        <v>181</v>
      </c>
      <c r="B695" s="125" t="s">
        <v>1282</v>
      </c>
      <c r="C695" s="370" t="s">
        <v>1282</v>
      </c>
      <c r="D695" s="371" t="s">
        <v>1283</v>
      </c>
      <c r="E695" s="372" t="s">
        <v>12</v>
      </c>
      <c r="F695" s="373">
        <v>14.95</v>
      </c>
      <c r="G695" s="227">
        <v>219.4</v>
      </c>
      <c r="H695" s="227">
        <v>205.68</v>
      </c>
    </row>
    <row r="696" spans="1:8" ht="15">
      <c r="A696" s="369" t="s">
        <v>181</v>
      </c>
      <c r="B696" s="125" t="s">
        <v>1284</v>
      </c>
      <c r="C696" s="370" t="s">
        <v>1284</v>
      </c>
      <c r="D696" s="371" t="s">
        <v>1285</v>
      </c>
      <c r="E696" s="372" t="s">
        <v>12</v>
      </c>
      <c r="F696" s="373">
        <v>14.95</v>
      </c>
      <c r="G696" s="227">
        <v>219.4</v>
      </c>
      <c r="H696" s="227">
        <v>205.68</v>
      </c>
    </row>
    <row r="697" spans="1:8" ht="15">
      <c r="A697" s="369" t="s">
        <v>181</v>
      </c>
      <c r="B697" s="125" t="s">
        <v>1286</v>
      </c>
      <c r="C697" s="370" t="s">
        <v>1286</v>
      </c>
      <c r="D697" s="371" t="s">
        <v>1287</v>
      </c>
      <c r="E697" s="372" t="s">
        <v>12</v>
      </c>
      <c r="F697" s="373">
        <v>14.95</v>
      </c>
      <c r="G697" s="227">
        <v>219.4</v>
      </c>
      <c r="H697" s="227">
        <v>205.68</v>
      </c>
    </row>
    <row r="698" spans="1:8" ht="15">
      <c r="A698" s="369" t="s">
        <v>181</v>
      </c>
      <c r="B698" s="125" t="s">
        <v>1288</v>
      </c>
      <c r="C698" s="370" t="s">
        <v>1288</v>
      </c>
      <c r="D698" s="371" t="s">
        <v>1289</v>
      </c>
      <c r="E698" s="372" t="s">
        <v>12</v>
      </c>
      <c r="F698" s="373">
        <v>14.95</v>
      </c>
      <c r="G698" s="227">
        <v>219.4</v>
      </c>
      <c r="H698" s="227">
        <v>205.68</v>
      </c>
    </row>
    <row r="699" spans="1:8" ht="15">
      <c r="A699" s="369" t="s">
        <v>181</v>
      </c>
      <c r="B699" s="125" t="s">
        <v>1290</v>
      </c>
      <c r="C699" s="370" t="s">
        <v>1290</v>
      </c>
      <c r="D699" s="371" t="s">
        <v>1291</v>
      </c>
      <c r="E699" s="372" t="s">
        <v>12</v>
      </c>
      <c r="F699" s="373">
        <v>14.95</v>
      </c>
      <c r="G699" s="227">
        <v>219.4</v>
      </c>
      <c r="H699" s="227">
        <v>205.68</v>
      </c>
    </row>
    <row r="700" spans="1:8" ht="15">
      <c r="A700" s="369" t="s">
        <v>181</v>
      </c>
      <c r="B700" s="125" t="s">
        <v>1292</v>
      </c>
      <c r="C700" s="370" t="s">
        <v>1292</v>
      </c>
      <c r="D700" s="371" t="s">
        <v>1293</v>
      </c>
      <c r="E700" s="372" t="s">
        <v>12</v>
      </c>
      <c r="F700" s="373">
        <v>14.95</v>
      </c>
      <c r="G700" s="227">
        <v>219.4</v>
      </c>
      <c r="H700" s="227">
        <v>205.68</v>
      </c>
    </row>
    <row r="701" spans="1:8" ht="15">
      <c r="A701" s="369" t="s">
        <v>181</v>
      </c>
      <c r="B701" s="125" t="s">
        <v>1294</v>
      </c>
      <c r="C701" s="370" t="s">
        <v>1294</v>
      </c>
      <c r="D701" s="371" t="s">
        <v>1295</v>
      </c>
      <c r="E701" s="372" t="s">
        <v>12</v>
      </c>
      <c r="F701" s="373">
        <v>14.95</v>
      </c>
      <c r="G701" s="227">
        <v>219.4</v>
      </c>
      <c r="H701" s="227">
        <v>205.68</v>
      </c>
    </row>
    <row r="702" spans="1:8" ht="15">
      <c r="A702" s="369" t="s">
        <v>181</v>
      </c>
      <c r="B702" s="125" t="s">
        <v>1296</v>
      </c>
      <c r="C702" s="370" t="s">
        <v>1296</v>
      </c>
      <c r="D702" s="371" t="s">
        <v>1297</v>
      </c>
      <c r="E702" s="372" t="s">
        <v>12</v>
      </c>
      <c r="F702" s="373">
        <v>14.95</v>
      </c>
      <c r="G702" s="227">
        <v>219.4</v>
      </c>
      <c r="H702" s="227">
        <v>205.68</v>
      </c>
    </row>
    <row r="703" spans="1:8" ht="15">
      <c r="A703" s="369" t="s">
        <v>181</v>
      </c>
      <c r="B703" s="125" t="s">
        <v>1298</v>
      </c>
      <c r="C703" s="370" t="s">
        <v>1298</v>
      </c>
      <c r="D703" s="371" t="s">
        <v>1299</v>
      </c>
      <c r="E703" s="372" t="s">
        <v>12</v>
      </c>
      <c r="F703" s="373">
        <v>14.95</v>
      </c>
      <c r="G703" s="227">
        <v>190.12</v>
      </c>
      <c r="H703" s="227">
        <v>178.23</v>
      </c>
    </row>
    <row r="704" spans="1:8" ht="15">
      <c r="A704" s="369" t="s">
        <v>181</v>
      </c>
      <c r="B704" s="125" t="s">
        <v>1300</v>
      </c>
      <c r="C704" s="370" t="s">
        <v>1300</v>
      </c>
      <c r="D704" s="371" t="s">
        <v>1301</v>
      </c>
      <c r="E704" s="372" t="s">
        <v>12</v>
      </c>
      <c r="F704" s="373">
        <v>14.95</v>
      </c>
      <c r="G704" s="227">
        <v>190.12</v>
      </c>
      <c r="H704" s="227">
        <v>178.23</v>
      </c>
    </row>
    <row r="705" spans="1:8" ht="15">
      <c r="A705" s="369" t="s">
        <v>181</v>
      </c>
      <c r="B705" s="125" t="s">
        <v>1302</v>
      </c>
      <c r="C705" s="370" t="s">
        <v>1302</v>
      </c>
      <c r="D705" s="371" t="s">
        <v>1303</v>
      </c>
      <c r="E705" s="372" t="s">
        <v>12</v>
      </c>
      <c r="F705" s="373">
        <v>14.95</v>
      </c>
      <c r="G705" s="227">
        <v>190.12</v>
      </c>
      <c r="H705" s="227">
        <v>178.23</v>
      </c>
    </row>
    <row r="706" spans="1:8" ht="15">
      <c r="A706" s="369" t="s">
        <v>181</v>
      </c>
      <c r="B706" s="125" t="s">
        <v>1304</v>
      </c>
      <c r="C706" s="370" t="s">
        <v>1304</v>
      </c>
      <c r="D706" s="371" t="s">
        <v>1305</v>
      </c>
      <c r="E706" s="372" t="s">
        <v>12</v>
      </c>
      <c r="F706" s="373">
        <v>14.95</v>
      </c>
      <c r="G706" s="227">
        <v>190.12</v>
      </c>
      <c r="H706" s="227">
        <v>178.23</v>
      </c>
    </row>
    <row r="707" spans="1:8" ht="15">
      <c r="A707" s="369" t="s">
        <v>181</v>
      </c>
      <c r="B707" s="125" t="s">
        <v>1306</v>
      </c>
      <c r="C707" s="370" t="s">
        <v>1306</v>
      </c>
      <c r="D707" s="371" t="s">
        <v>1307</v>
      </c>
      <c r="E707" s="372" t="s">
        <v>12</v>
      </c>
      <c r="F707" s="373">
        <v>14.95</v>
      </c>
      <c r="G707" s="227">
        <v>190.12</v>
      </c>
      <c r="H707" s="227">
        <v>178.23</v>
      </c>
    </row>
    <row r="708" spans="1:8" ht="15">
      <c r="A708" s="369" t="s">
        <v>181</v>
      </c>
      <c r="B708" s="125" t="s">
        <v>1308</v>
      </c>
      <c r="C708" s="370" t="s">
        <v>1308</v>
      </c>
      <c r="D708" s="371" t="s">
        <v>1309</v>
      </c>
      <c r="E708" s="372" t="s">
        <v>12</v>
      </c>
      <c r="F708" s="373">
        <v>14.95</v>
      </c>
      <c r="G708" s="227">
        <v>190.12</v>
      </c>
      <c r="H708" s="227">
        <v>178.23</v>
      </c>
    </row>
    <row r="709" spans="1:8" ht="15">
      <c r="A709" s="369" t="s">
        <v>181</v>
      </c>
      <c r="B709" s="125" t="s">
        <v>1310</v>
      </c>
      <c r="C709" s="370" t="s">
        <v>1310</v>
      </c>
      <c r="D709" s="371" t="s">
        <v>1311</v>
      </c>
      <c r="E709" s="372" t="s">
        <v>12</v>
      </c>
      <c r="F709" s="373">
        <v>14.95</v>
      </c>
      <c r="G709" s="227">
        <v>190.12</v>
      </c>
      <c r="H709" s="227">
        <v>178.23</v>
      </c>
    </row>
    <row r="710" spans="1:8" ht="15">
      <c r="A710" s="369" t="s">
        <v>181</v>
      </c>
      <c r="B710" s="125" t="s">
        <v>1312</v>
      </c>
      <c r="C710" s="370" t="s">
        <v>1312</v>
      </c>
      <c r="D710" s="371" t="s">
        <v>1313</v>
      </c>
      <c r="E710" s="372" t="s">
        <v>12</v>
      </c>
      <c r="F710" s="373">
        <v>14.95</v>
      </c>
      <c r="G710" s="227">
        <v>190.12</v>
      </c>
      <c r="H710" s="227">
        <v>178.23</v>
      </c>
    </row>
    <row r="711" spans="1:8" ht="15">
      <c r="A711" s="369" t="s">
        <v>181</v>
      </c>
      <c r="B711" s="125" t="s">
        <v>1314</v>
      </c>
      <c r="C711" s="370" t="s">
        <v>1314</v>
      </c>
      <c r="D711" s="371" t="s">
        <v>1315</v>
      </c>
      <c r="E711" s="372" t="s">
        <v>12</v>
      </c>
      <c r="F711" s="373">
        <v>13.95</v>
      </c>
      <c r="G711" s="227">
        <v>180.55</v>
      </c>
      <c r="H711" s="227">
        <v>169.26</v>
      </c>
    </row>
    <row r="712" spans="1:8" ht="15">
      <c r="A712" s="369" t="s">
        <v>181</v>
      </c>
      <c r="B712" s="125" t="s">
        <v>1316</v>
      </c>
      <c r="C712" s="370" t="s">
        <v>1316</v>
      </c>
      <c r="D712" s="371" t="s">
        <v>1317</v>
      </c>
      <c r="E712" s="372" t="s">
        <v>12</v>
      </c>
      <c r="F712" s="373">
        <v>13.95</v>
      </c>
      <c r="G712" s="227">
        <v>180.55</v>
      </c>
      <c r="H712" s="227">
        <v>169.26</v>
      </c>
    </row>
    <row r="713" spans="1:8" ht="15">
      <c r="A713" s="369" t="s">
        <v>181</v>
      </c>
      <c r="B713" s="125" t="s">
        <v>1318</v>
      </c>
      <c r="C713" s="370" t="s">
        <v>1318</v>
      </c>
      <c r="D713" s="371" t="s">
        <v>1319</v>
      </c>
      <c r="E713" s="372" t="s">
        <v>12</v>
      </c>
      <c r="F713" s="373">
        <v>13.95</v>
      </c>
      <c r="G713" s="227">
        <v>180.55</v>
      </c>
      <c r="H713" s="227">
        <v>169.26</v>
      </c>
    </row>
    <row r="714" spans="1:8" ht="15">
      <c r="A714" s="369" t="s">
        <v>181</v>
      </c>
      <c r="B714" s="125" t="s">
        <v>1320</v>
      </c>
      <c r="C714" s="370" t="s">
        <v>1320</v>
      </c>
      <c r="D714" s="371" t="s">
        <v>1321</v>
      </c>
      <c r="E714" s="372" t="s">
        <v>12</v>
      </c>
      <c r="F714" s="373">
        <v>13.95</v>
      </c>
      <c r="G714" s="227">
        <v>180.55</v>
      </c>
      <c r="H714" s="227">
        <v>169.26</v>
      </c>
    </row>
    <row r="715" spans="1:8" ht="15">
      <c r="A715" s="369" t="s">
        <v>181</v>
      </c>
      <c r="B715" s="125" t="s">
        <v>1322</v>
      </c>
      <c r="C715" s="370" t="s">
        <v>1322</v>
      </c>
      <c r="D715" s="371" t="s">
        <v>1323</v>
      </c>
      <c r="E715" s="372" t="s">
        <v>12</v>
      </c>
      <c r="F715" s="373">
        <v>13.95</v>
      </c>
      <c r="G715" s="227">
        <v>180.55</v>
      </c>
      <c r="H715" s="227">
        <v>169.26</v>
      </c>
    </row>
    <row r="716" spans="1:8" ht="15">
      <c r="A716" s="369" t="s">
        <v>181</v>
      </c>
      <c r="B716" s="125" t="s">
        <v>1324</v>
      </c>
      <c r="C716" s="370" t="s">
        <v>1324</v>
      </c>
      <c r="D716" s="371" t="s">
        <v>1325</v>
      </c>
      <c r="E716" s="372" t="s">
        <v>12</v>
      </c>
      <c r="F716" s="373">
        <v>13.95</v>
      </c>
      <c r="G716" s="227">
        <v>180.55</v>
      </c>
      <c r="H716" s="227">
        <v>169.26</v>
      </c>
    </row>
    <row r="717" spans="1:8" ht="15">
      <c r="A717" s="369" t="s">
        <v>181</v>
      </c>
      <c r="B717" s="125" t="s">
        <v>1326</v>
      </c>
      <c r="C717" s="370" t="s">
        <v>1326</v>
      </c>
      <c r="D717" s="371" t="s">
        <v>1327</v>
      </c>
      <c r="E717" s="372" t="s">
        <v>12</v>
      </c>
      <c r="F717" s="373">
        <v>13.95</v>
      </c>
      <c r="G717" s="227">
        <v>180.55</v>
      </c>
      <c r="H717" s="227">
        <v>169.26</v>
      </c>
    </row>
    <row r="718" spans="1:8" ht="15">
      <c r="A718" s="369" t="s">
        <v>181</v>
      </c>
      <c r="B718" s="125" t="s">
        <v>1328</v>
      </c>
      <c r="C718" s="370" t="s">
        <v>1328</v>
      </c>
      <c r="D718" s="371" t="s">
        <v>1329</v>
      </c>
      <c r="E718" s="372" t="s">
        <v>12</v>
      </c>
      <c r="F718" s="373">
        <v>13.95</v>
      </c>
      <c r="G718" s="227">
        <v>180.55</v>
      </c>
      <c r="H718" s="227">
        <v>169.26</v>
      </c>
    </row>
    <row r="719" spans="1:8" ht="15">
      <c r="A719" s="369" t="s">
        <v>181</v>
      </c>
      <c r="B719" s="125" t="s">
        <v>1330</v>
      </c>
      <c r="C719" s="370" t="s">
        <v>1330</v>
      </c>
      <c r="D719" s="371" t="s">
        <v>1331</v>
      </c>
      <c r="E719" s="372" t="s">
        <v>12</v>
      </c>
      <c r="F719" s="373">
        <v>13.95</v>
      </c>
      <c r="G719" s="227">
        <v>180.55</v>
      </c>
      <c r="H719" s="227">
        <v>169.26</v>
      </c>
    </row>
    <row r="720" spans="1:8" ht="15">
      <c r="A720" s="369" t="s">
        <v>181</v>
      </c>
      <c r="B720" s="125" t="s">
        <v>1332</v>
      </c>
      <c r="C720" s="370" t="s">
        <v>1332</v>
      </c>
      <c r="D720" s="371" t="s">
        <v>1333</v>
      </c>
      <c r="E720" s="372" t="s">
        <v>12</v>
      </c>
      <c r="F720" s="373">
        <v>13.95</v>
      </c>
      <c r="G720" s="227">
        <v>180.55</v>
      </c>
      <c r="H720" s="227">
        <v>169.26</v>
      </c>
    </row>
    <row r="721" spans="1:8" ht="15">
      <c r="A721" s="369" t="s">
        <v>181</v>
      </c>
      <c r="B721" s="125" t="s">
        <v>1334</v>
      </c>
      <c r="C721" s="370" t="s">
        <v>1334</v>
      </c>
      <c r="D721" s="371" t="s">
        <v>1335</v>
      </c>
      <c r="E721" s="372" t="s">
        <v>12</v>
      </c>
      <c r="F721" s="373">
        <v>13.95</v>
      </c>
      <c r="G721" s="227">
        <v>180.55</v>
      </c>
      <c r="H721" s="227">
        <v>169.26</v>
      </c>
    </row>
    <row r="722" spans="1:8" ht="15">
      <c r="A722" s="369" t="s">
        <v>181</v>
      </c>
      <c r="B722" s="125" t="s">
        <v>1336</v>
      </c>
      <c r="C722" s="370" t="s">
        <v>1336</v>
      </c>
      <c r="D722" s="371" t="s">
        <v>1337</v>
      </c>
      <c r="E722" s="372" t="s">
        <v>12</v>
      </c>
      <c r="F722" s="373">
        <v>13.95</v>
      </c>
      <c r="G722" s="227">
        <v>180.55</v>
      </c>
      <c r="H722" s="227">
        <v>169.26</v>
      </c>
    </row>
    <row r="723" spans="1:8" ht="15">
      <c r="A723" s="369" t="s">
        <v>181</v>
      </c>
      <c r="B723" s="125" t="s">
        <v>1338</v>
      </c>
      <c r="C723" s="370" t="s">
        <v>1338</v>
      </c>
      <c r="D723" s="371" t="s">
        <v>1339</v>
      </c>
      <c r="E723" s="372" t="s">
        <v>12</v>
      </c>
      <c r="F723" s="373">
        <v>13.95</v>
      </c>
      <c r="G723" s="227">
        <v>180.55</v>
      </c>
      <c r="H723" s="227">
        <v>169.26</v>
      </c>
    </row>
    <row r="724" spans="1:8" ht="15">
      <c r="A724" s="369" t="s">
        <v>181</v>
      </c>
      <c r="B724" s="125" t="s">
        <v>1340</v>
      </c>
      <c r="C724" s="370" t="s">
        <v>1340</v>
      </c>
      <c r="D724" s="371" t="s">
        <v>1341</v>
      </c>
      <c r="E724" s="372" t="s">
        <v>12</v>
      </c>
      <c r="F724" s="373">
        <v>13.95</v>
      </c>
      <c r="G724" s="227">
        <v>180.55</v>
      </c>
      <c r="H724" s="227">
        <v>169.26</v>
      </c>
    </row>
    <row r="725" spans="1:8" ht="15">
      <c r="A725" s="369" t="s">
        <v>181</v>
      </c>
      <c r="B725" s="125" t="s">
        <v>1342</v>
      </c>
      <c r="C725" s="370" t="s">
        <v>1342</v>
      </c>
      <c r="D725" s="371" t="s">
        <v>1343</v>
      </c>
      <c r="E725" s="372" t="s">
        <v>12</v>
      </c>
      <c r="F725" s="373">
        <v>13.95</v>
      </c>
      <c r="G725" s="227">
        <v>180.55</v>
      </c>
      <c r="H725" s="227">
        <v>169.26</v>
      </c>
    </row>
    <row r="726" spans="1:8" ht="15">
      <c r="A726" s="369" t="s">
        <v>181</v>
      </c>
      <c r="B726" s="125" t="s">
        <v>1344</v>
      </c>
      <c r="C726" s="370" t="s">
        <v>1344</v>
      </c>
      <c r="D726" s="371" t="s">
        <v>1345</v>
      </c>
      <c r="E726" s="372" t="s">
        <v>12</v>
      </c>
      <c r="F726" s="373">
        <v>13.95</v>
      </c>
      <c r="G726" s="227">
        <v>180.55</v>
      </c>
      <c r="H726" s="227">
        <v>169.26</v>
      </c>
    </row>
    <row r="727" spans="1:8" ht="15">
      <c r="A727" s="369" t="s">
        <v>181</v>
      </c>
      <c r="B727" s="125" t="s">
        <v>1346</v>
      </c>
      <c r="C727" s="370" t="s">
        <v>1346</v>
      </c>
      <c r="D727" s="371" t="s">
        <v>1347</v>
      </c>
      <c r="E727" s="372" t="s">
        <v>12</v>
      </c>
      <c r="F727" s="373">
        <v>13.95</v>
      </c>
      <c r="G727" s="227">
        <v>180.55</v>
      </c>
      <c r="H727" s="227">
        <v>169.26</v>
      </c>
    </row>
    <row r="728" spans="1:8" ht="15">
      <c r="A728" s="369" t="s">
        <v>181</v>
      </c>
      <c r="B728" s="125" t="s">
        <v>1348</v>
      </c>
      <c r="C728" s="370" t="s">
        <v>1348</v>
      </c>
      <c r="D728" s="371" t="s">
        <v>1349</v>
      </c>
      <c r="E728" s="372" t="s">
        <v>12</v>
      </c>
      <c r="F728" s="373">
        <v>13.95</v>
      </c>
      <c r="G728" s="227">
        <v>180.55</v>
      </c>
      <c r="H728" s="227">
        <v>169.26</v>
      </c>
    </row>
    <row r="729" spans="1:8" ht="15">
      <c r="A729" s="369" t="s">
        <v>181</v>
      </c>
      <c r="B729" s="125" t="s">
        <v>1350</v>
      </c>
      <c r="C729" s="370" t="s">
        <v>1350</v>
      </c>
      <c r="D729" s="371" t="s">
        <v>1351</v>
      </c>
      <c r="E729" s="372" t="s">
        <v>12</v>
      </c>
      <c r="F729" s="373">
        <v>13.95</v>
      </c>
      <c r="G729" s="227">
        <v>180.55</v>
      </c>
      <c r="H729" s="227">
        <v>169.26</v>
      </c>
    </row>
    <row r="730" spans="1:8" ht="15">
      <c r="A730" s="369" t="s">
        <v>181</v>
      </c>
      <c r="B730" s="125" t="s">
        <v>1352</v>
      </c>
      <c r="C730" s="370" t="s">
        <v>1352</v>
      </c>
      <c r="D730" s="371" t="s">
        <v>1353</v>
      </c>
      <c r="E730" s="372" t="s">
        <v>12</v>
      </c>
      <c r="F730" s="373">
        <v>13.95</v>
      </c>
      <c r="G730" s="227">
        <v>180.55</v>
      </c>
      <c r="H730" s="227">
        <v>169.26</v>
      </c>
    </row>
    <row r="731" spans="1:8" ht="15">
      <c r="A731" s="369" t="s">
        <v>181</v>
      </c>
      <c r="B731" s="228" t="s">
        <v>1691</v>
      </c>
      <c r="C731" s="370"/>
      <c r="D731" s="371" t="s">
        <v>1693</v>
      </c>
      <c r="E731" s="372" t="s">
        <v>11</v>
      </c>
      <c r="F731" s="373">
        <v>0</v>
      </c>
      <c r="G731" s="227">
        <v>10</v>
      </c>
      <c r="H731" s="227">
        <v>10</v>
      </c>
    </row>
    <row r="732" spans="1:8" ht="15">
      <c r="A732" s="369" t="s">
        <v>181</v>
      </c>
      <c r="B732" s="228" t="s">
        <v>1708</v>
      </c>
      <c r="C732" s="370" t="s">
        <v>1708</v>
      </c>
      <c r="D732" s="371" t="s">
        <v>1709</v>
      </c>
      <c r="E732" s="372" t="s">
        <v>11</v>
      </c>
      <c r="F732" s="373">
        <v>0</v>
      </c>
      <c r="G732" s="227">
        <v>71.95</v>
      </c>
      <c r="H732" s="227">
        <v>71.95</v>
      </c>
    </row>
    <row r="733" spans="1:8" ht="15">
      <c r="A733" s="369" t="s">
        <v>181</v>
      </c>
      <c r="B733" s="228" t="s">
        <v>1729</v>
      </c>
      <c r="C733" s="370"/>
      <c r="D733" s="371" t="s">
        <v>2005</v>
      </c>
      <c r="E733" s="372" t="s">
        <v>11</v>
      </c>
      <c r="F733" s="373">
        <v>0</v>
      </c>
      <c r="G733" s="227">
        <v>70</v>
      </c>
      <c r="H733" s="227">
        <v>70</v>
      </c>
    </row>
    <row r="734" spans="1:8" ht="15">
      <c r="A734" s="369" t="s">
        <v>181</v>
      </c>
      <c r="B734" s="125" t="s">
        <v>45</v>
      </c>
      <c r="C734" s="370" t="s">
        <v>1354</v>
      </c>
      <c r="D734" s="371" t="s">
        <v>1355</v>
      </c>
      <c r="E734" s="372" t="s">
        <v>12</v>
      </c>
      <c r="F734" s="373">
        <v>12.2</v>
      </c>
      <c r="G734" s="227">
        <v>142.46</v>
      </c>
      <c r="H734" s="227">
        <v>133.55000000000001</v>
      </c>
    </row>
    <row r="735" spans="1:8" ht="15">
      <c r="A735" s="369" t="s">
        <v>181</v>
      </c>
      <c r="B735" s="125" t="s">
        <v>39</v>
      </c>
      <c r="C735" s="370" t="s">
        <v>1356</v>
      </c>
      <c r="D735" s="371" t="s">
        <v>1357</v>
      </c>
      <c r="E735" s="372" t="s">
        <v>12</v>
      </c>
      <c r="F735" s="373">
        <v>12.2</v>
      </c>
      <c r="G735" s="227">
        <v>142.46</v>
      </c>
      <c r="H735" s="227">
        <v>133.55000000000001</v>
      </c>
    </row>
    <row r="736" spans="1:8" ht="15">
      <c r="A736" s="369" t="s">
        <v>181</v>
      </c>
      <c r="B736" s="125" t="s">
        <v>40</v>
      </c>
      <c r="C736" s="370" t="s">
        <v>1358</v>
      </c>
      <c r="D736" s="371" t="s">
        <v>1359</v>
      </c>
      <c r="E736" s="372" t="s">
        <v>12</v>
      </c>
      <c r="F736" s="373">
        <v>12.2</v>
      </c>
      <c r="G736" s="227">
        <v>142.46</v>
      </c>
      <c r="H736" s="227">
        <v>133.55000000000001</v>
      </c>
    </row>
    <row r="737" spans="1:8" ht="15">
      <c r="A737" s="369" t="s">
        <v>181</v>
      </c>
      <c r="B737" s="125" t="s">
        <v>1360</v>
      </c>
      <c r="C737" s="370" t="s">
        <v>1360</v>
      </c>
      <c r="D737" s="371" t="s">
        <v>1361</v>
      </c>
      <c r="E737" s="372" t="s">
        <v>12</v>
      </c>
      <c r="F737" s="373">
        <v>27.95</v>
      </c>
      <c r="G737" s="227">
        <v>406.02</v>
      </c>
      <c r="H737" s="227">
        <v>380.63</v>
      </c>
    </row>
    <row r="738" spans="1:8" ht="15">
      <c r="A738" s="369" t="s">
        <v>181</v>
      </c>
      <c r="B738" s="125" t="s">
        <v>1362</v>
      </c>
      <c r="C738" s="370" t="s">
        <v>1362</v>
      </c>
      <c r="D738" s="371" t="s">
        <v>1363</v>
      </c>
      <c r="E738" s="372" t="s">
        <v>12</v>
      </c>
      <c r="F738" s="373">
        <v>27.95</v>
      </c>
      <c r="G738" s="227">
        <v>406.02</v>
      </c>
      <c r="H738" s="227">
        <v>380.63</v>
      </c>
    </row>
    <row r="739" spans="1:8" ht="15">
      <c r="A739" s="369" t="s">
        <v>181</v>
      </c>
      <c r="B739" s="125" t="s">
        <v>1364</v>
      </c>
      <c r="C739" s="370" t="s">
        <v>1364</v>
      </c>
      <c r="D739" s="371" t="s">
        <v>1365</v>
      </c>
      <c r="E739" s="372" t="s">
        <v>12</v>
      </c>
      <c r="F739" s="373">
        <v>27.95</v>
      </c>
      <c r="G739" s="227">
        <v>406.02</v>
      </c>
      <c r="H739" s="227">
        <v>380.63</v>
      </c>
    </row>
    <row r="740" spans="1:8" ht="15">
      <c r="A740" s="369" t="s">
        <v>181</v>
      </c>
      <c r="B740" s="125" t="s">
        <v>1366</v>
      </c>
      <c r="C740" s="370" t="s">
        <v>1366</v>
      </c>
      <c r="D740" s="371" t="s">
        <v>1367</v>
      </c>
      <c r="E740" s="372" t="s">
        <v>12</v>
      </c>
      <c r="F740" s="373">
        <v>27.95</v>
      </c>
      <c r="G740" s="227">
        <v>406.02</v>
      </c>
      <c r="H740" s="227">
        <v>380.63</v>
      </c>
    </row>
    <row r="741" spans="1:8" ht="15">
      <c r="A741" s="369" t="s">
        <v>181</v>
      </c>
      <c r="B741" s="125" t="s">
        <v>1368</v>
      </c>
      <c r="C741" s="370" t="s">
        <v>1368</v>
      </c>
      <c r="D741" s="371" t="s">
        <v>1369</v>
      </c>
      <c r="E741" s="372" t="s">
        <v>12</v>
      </c>
      <c r="F741" s="373">
        <v>27.95</v>
      </c>
      <c r="G741" s="227">
        <v>406.02</v>
      </c>
      <c r="H741" s="227">
        <v>380.63</v>
      </c>
    </row>
    <row r="742" spans="1:8" ht="15">
      <c r="A742" s="369" t="s">
        <v>181</v>
      </c>
      <c r="B742" s="125" t="s">
        <v>1370</v>
      </c>
      <c r="C742" s="370" t="s">
        <v>1370</v>
      </c>
      <c r="D742" s="371" t="s">
        <v>1371</v>
      </c>
      <c r="E742" s="372" t="s">
        <v>12</v>
      </c>
      <c r="F742" s="373">
        <v>22.8</v>
      </c>
      <c r="G742" s="227">
        <v>330.41</v>
      </c>
      <c r="H742" s="227">
        <v>309.75</v>
      </c>
    </row>
    <row r="743" spans="1:8" ht="15">
      <c r="A743" s="369" t="s">
        <v>181</v>
      </c>
      <c r="B743" s="125" t="s">
        <v>1372</v>
      </c>
      <c r="C743" s="370" t="s">
        <v>1372</v>
      </c>
      <c r="D743" s="371" t="s">
        <v>1373</v>
      </c>
      <c r="E743" s="372" t="s">
        <v>12</v>
      </c>
      <c r="F743" s="373">
        <v>22.8</v>
      </c>
      <c r="G743" s="227">
        <v>330.41</v>
      </c>
      <c r="H743" s="227">
        <v>309.75</v>
      </c>
    </row>
    <row r="744" spans="1:8" ht="15">
      <c r="A744" s="369" t="s">
        <v>181</v>
      </c>
      <c r="B744" s="125" t="s">
        <v>1374</v>
      </c>
      <c r="C744" s="370" t="s">
        <v>1374</v>
      </c>
      <c r="D744" s="371" t="s">
        <v>1375</v>
      </c>
      <c r="E744" s="372" t="s">
        <v>12</v>
      </c>
      <c r="F744" s="373">
        <v>22.8</v>
      </c>
      <c r="G744" s="227">
        <v>330.41</v>
      </c>
      <c r="H744" s="227">
        <v>309.75</v>
      </c>
    </row>
    <row r="745" spans="1:8" ht="15">
      <c r="A745" s="369" t="s">
        <v>181</v>
      </c>
      <c r="B745" s="125" t="s">
        <v>1376</v>
      </c>
      <c r="C745" s="370" t="s">
        <v>1376</v>
      </c>
      <c r="D745" s="371" t="s">
        <v>1377</v>
      </c>
      <c r="E745" s="372" t="s">
        <v>12</v>
      </c>
      <c r="F745" s="373">
        <v>22.8</v>
      </c>
      <c r="G745" s="227">
        <v>330.41</v>
      </c>
      <c r="H745" s="227">
        <v>309.75</v>
      </c>
    </row>
    <row r="746" spans="1:8" ht="15">
      <c r="A746" s="369" t="s">
        <v>181</v>
      </c>
      <c r="B746" s="125" t="s">
        <v>1378</v>
      </c>
      <c r="C746" s="370" t="s">
        <v>1378</v>
      </c>
      <c r="D746" s="371" t="s">
        <v>1379</v>
      </c>
      <c r="E746" s="372" t="s">
        <v>12</v>
      </c>
      <c r="F746" s="373">
        <v>22.8</v>
      </c>
      <c r="G746" s="227">
        <v>330.41</v>
      </c>
      <c r="H746" s="227">
        <v>309.75</v>
      </c>
    </row>
    <row r="747" spans="1:8" ht="15">
      <c r="A747" s="369" t="s">
        <v>181</v>
      </c>
      <c r="B747" s="125" t="s">
        <v>1380</v>
      </c>
      <c r="C747" s="370" t="s">
        <v>1380</v>
      </c>
      <c r="D747" s="371" t="s">
        <v>1381</v>
      </c>
      <c r="E747" s="372" t="s">
        <v>12</v>
      </c>
      <c r="F747" s="373">
        <v>27.2</v>
      </c>
      <c r="G747" s="227">
        <v>394.82</v>
      </c>
      <c r="H747" s="227">
        <v>370.13</v>
      </c>
    </row>
    <row r="748" spans="1:8" ht="15">
      <c r="A748" s="369" t="s">
        <v>181</v>
      </c>
      <c r="B748" s="125" t="s">
        <v>1382</v>
      </c>
      <c r="C748" s="370" t="s">
        <v>1382</v>
      </c>
      <c r="D748" s="371" t="s">
        <v>1383</v>
      </c>
      <c r="E748" s="372" t="s">
        <v>12</v>
      </c>
      <c r="F748" s="373">
        <v>27.2</v>
      </c>
      <c r="G748" s="227">
        <v>394.82</v>
      </c>
      <c r="H748" s="227">
        <v>370.13</v>
      </c>
    </row>
    <row r="749" spans="1:8" ht="15">
      <c r="A749" s="369" t="s">
        <v>181</v>
      </c>
      <c r="B749" s="125" t="s">
        <v>1384</v>
      </c>
      <c r="C749" s="370" t="s">
        <v>1384</v>
      </c>
      <c r="D749" s="371" t="s">
        <v>1385</v>
      </c>
      <c r="E749" s="372" t="s">
        <v>12</v>
      </c>
      <c r="F749" s="373">
        <v>27.2</v>
      </c>
      <c r="G749" s="227">
        <v>394.82</v>
      </c>
      <c r="H749" s="227">
        <v>370.13</v>
      </c>
    </row>
    <row r="750" spans="1:8" ht="15">
      <c r="A750" s="369" t="s">
        <v>181</v>
      </c>
      <c r="B750" s="125" t="s">
        <v>1386</v>
      </c>
      <c r="C750" s="370" t="s">
        <v>1386</v>
      </c>
      <c r="D750" s="371" t="s">
        <v>1387</v>
      </c>
      <c r="E750" s="372" t="s">
        <v>12</v>
      </c>
      <c r="F750" s="373">
        <v>27.2</v>
      </c>
      <c r="G750" s="227">
        <v>394.82</v>
      </c>
      <c r="H750" s="227">
        <v>370.13</v>
      </c>
    </row>
    <row r="751" spans="1:8" ht="15">
      <c r="A751" s="369" t="s">
        <v>181</v>
      </c>
      <c r="B751" s="125" t="s">
        <v>1388</v>
      </c>
      <c r="C751" s="370" t="s">
        <v>1388</v>
      </c>
      <c r="D751" s="371" t="s">
        <v>1389</v>
      </c>
      <c r="E751" s="372" t="s">
        <v>12</v>
      </c>
      <c r="F751" s="373">
        <v>21.3</v>
      </c>
      <c r="G751" s="227">
        <v>309.41000000000003</v>
      </c>
      <c r="H751" s="227">
        <v>290.06</v>
      </c>
    </row>
    <row r="752" spans="1:8" ht="15">
      <c r="A752" s="369" t="s">
        <v>181</v>
      </c>
      <c r="B752" s="125" t="s">
        <v>1390</v>
      </c>
      <c r="C752" s="370" t="s">
        <v>1390</v>
      </c>
      <c r="D752" s="371" t="s">
        <v>1391</v>
      </c>
      <c r="E752" s="372" t="s">
        <v>12</v>
      </c>
      <c r="F752" s="373">
        <v>21.3</v>
      </c>
      <c r="G752" s="227">
        <v>309.41000000000003</v>
      </c>
      <c r="H752" s="227">
        <v>290.06</v>
      </c>
    </row>
    <row r="753" spans="1:8" ht="15">
      <c r="A753" s="369" t="s">
        <v>181</v>
      </c>
      <c r="B753" s="125" t="s">
        <v>1392</v>
      </c>
      <c r="C753" s="370" t="s">
        <v>1392</v>
      </c>
      <c r="D753" s="371" t="s">
        <v>1393</v>
      </c>
      <c r="E753" s="372" t="s">
        <v>12</v>
      </c>
      <c r="F753" s="373">
        <v>21.3</v>
      </c>
      <c r="G753" s="227">
        <v>309.41000000000003</v>
      </c>
      <c r="H753" s="227">
        <v>290.06</v>
      </c>
    </row>
    <row r="754" spans="1:8" ht="15">
      <c r="A754" s="369" t="s">
        <v>181</v>
      </c>
      <c r="B754" s="125" t="s">
        <v>1394</v>
      </c>
      <c r="C754" s="370" t="s">
        <v>1394</v>
      </c>
      <c r="D754" s="371" t="s">
        <v>1395</v>
      </c>
      <c r="E754" s="372" t="s">
        <v>12</v>
      </c>
      <c r="F754" s="373">
        <v>21.3</v>
      </c>
      <c r="G754" s="227">
        <v>309.41000000000003</v>
      </c>
      <c r="H754" s="227">
        <v>290.06</v>
      </c>
    </row>
    <row r="755" spans="1:8" ht="15">
      <c r="A755" s="369" t="s">
        <v>181</v>
      </c>
      <c r="B755" s="125" t="s">
        <v>1396</v>
      </c>
      <c r="C755" s="370" t="s">
        <v>1396</v>
      </c>
      <c r="D755" s="371" t="s">
        <v>1397</v>
      </c>
      <c r="E755" s="372" t="s">
        <v>12</v>
      </c>
      <c r="F755" s="373">
        <v>21.3</v>
      </c>
      <c r="G755" s="227">
        <v>309.41000000000003</v>
      </c>
      <c r="H755" s="227">
        <v>290.06</v>
      </c>
    </row>
    <row r="756" spans="1:8" ht="15">
      <c r="A756" s="369" t="s">
        <v>181</v>
      </c>
      <c r="B756" s="125" t="s">
        <v>1398</v>
      </c>
      <c r="C756" s="370" t="s">
        <v>1398</v>
      </c>
      <c r="D756" s="371" t="s">
        <v>1399</v>
      </c>
      <c r="E756" s="372" t="s">
        <v>12</v>
      </c>
      <c r="F756" s="373">
        <v>16.149999999999999</v>
      </c>
      <c r="G756" s="227">
        <v>235.21</v>
      </c>
      <c r="H756" s="227">
        <v>220.5</v>
      </c>
    </row>
    <row r="757" spans="1:8" ht="15">
      <c r="A757" s="369" t="s">
        <v>181</v>
      </c>
      <c r="B757" s="125" t="s">
        <v>1400</v>
      </c>
      <c r="C757" s="370" t="s">
        <v>1400</v>
      </c>
      <c r="D757" s="371" t="s">
        <v>1401</v>
      </c>
      <c r="E757" s="372" t="s">
        <v>12</v>
      </c>
      <c r="F757" s="373">
        <v>16.149999999999999</v>
      </c>
      <c r="G757" s="227">
        <v>235.21</v>
      </c>
      <c r="H757" s="227">
        <v>220.5</v>
      </c>
    </row>
    <row r="758" spans="1:8" ht="15">
      <c r="A758" s="369" t="s">
        <v>181</v>
      </c>
      <c r="B758" s="125" t="s">
        <v>1402</v>
      </c>
      <c r="C758" s="370" t="s">
        <v>1402</v>
      </c>
      <c r="D758" s="371" t="s">
        <v>1403</v>
      </c>
      <c r="E758" s="372" t="s">
        <v>12</v>
      </c>
      <c r="F758" s="373">
        <v>16.149999999999999</v>
      </c>
      <c r="G758" s="227">
        <v>235.21</v>
      </c>
      <c r="H758" s="227">
        <v>220.5</v>
      </c>
    </row>
    <row r="759" spans="1:8" ht="15">
      <c r="A759" s="369" t="s">
        <v>181</v>
      </c>
      <c r="B759" s="125" t="s">
        <v>1404</v>
      </c>
      <c r="C759" s="370" t="s">
        <v>1404</v>
      </c>
      <c r="D759" s="371" t="s">
        <v>1405</v>
      </c>
      <c r="E759" s="372" t="s">
        <v>12</v>
      </c>
      <c r="F759" s="373">
        <v>16.149999999999999</v>
      </c>
      <c r="G759" s="227">
        <v>235.21</v>
      </c>
      <c r="H759" s="227">
        <v>220.5</v>
      </c>
    </row>
    <row r="760" spans="1:8" ht="15">
      <c r="A760" s="369" t="s">
        <v>181</v>
      </c>
      <c r="B760" s="125" t="s">
        <v>1406</v>
      </c>
      <c r="C760" s="370" t="s">
        <v>1406</v>
      </c>
      <c r="D760" s="371" t="s">
        <v>1407</v>
      </c>
      <c r="E760" s="372" t="s">
        <v>12</v>
      </c>
      <c r="F760" s="373">
        <v>16.149999999999999</v>
      </c>
      <c r="G760" s="227">
        <v>235.21</v>
      </c>
      <c r="H760" s="227">
        <v>220.5</v>
      </c>
    </row>
    <row r="761" spans="1:8" ht="15">
      <c r="A761" s="369" t="s">
        <v>181</v>
      </c>
      <c r="B761" s="125" t="s">
        <v>1408</v>
      </c>
      <c r="C761" s="370" t="s">
        <v>1408</v>
      </c>
      <c r="D761" s="371" t="s">
        <v>1409</v>
      </c>
      <c r="E761" s="372" t="s">
        <v>12</v>
      </c>
      <c r="F761" s="373">
        <v>22.05</v>
      </c>
      <c r="G761" s="227">
        <v>320.61</v>
      </c>
      <c r="H761" s="227">
        <v>300.56</v>
      </c>
    </row>
    <row r="762" spans="1:8" ht="15">
      <c r="A762" s="369" t="s">
        <v>181</v>
      </c>
      <c r="B762" s="125" t="s">
        <v>1410</v>
      </c>
      <c r="C762" s="370" t="s">
        <v>1410</v>
      </c>
      <c r="D762" s="371" t="s">
        <v>1411</v>
      </c>
      <c r="E762" s="372" t="s">
        <v>12</v>
      </c>
      <c r="F762" s="373">
        <v>22.05</v>
      </c>
      <c r="G762" s="227">
        <v>320.61</v>
      </c>
      <c r="H762" s="227">
        <v>300.56</v>
      </c>
    </row>
    <row r="763" spans="1:8" ht="15">
      <c r="A763" s="369" t="s">
        <v>181</v>
      </c>
      <c r="B763" s="125" t="s">
        <v>1412</v>
      </c>
      <c r="C763" s="370" t="s">
        <v>1412</v>
      </c>
      <c r="D763" s="371" t="s">
        <v>1413</v>
      </c>
      <c r="E763" s="372" t="s">
        <v>12</v>
      </c>
      <c r="F763" s="373">
        <v>22.05</v>
      </c>
      <c r="G763" s="227">
        <v>320.61</v>
      </c>
      <c r="H763" s="227">
        <v>300.56</v>
      </c>
    </row>
    <row r="764" spans="1:8" ht="15">
      <c r="A764" s="369" t="s">
        <v>181</v>
      </c>
      <c r="B764" s="125" t="s">
        <v>1414</v>
      </c>
      <c r="C764" s="370" t="s">
        <v>1414</v>
      </c>
      <c r="D764" s="371" t="s">
        <v>1415</v>
      </c>
      <c r="E764" s="372" t="s">
        <v>12</v>
      </c>
      <c r="F764" s="373">
        <v>22.05</v>
      </c>
      <c r="G764" s="227">
        <v>320.61</v>
      </c>
      <c r="H764" s="227">
        <v>300.56</v>
      </c>
    </row>
    <row r="765" spans="1:8" ht="15">
      <c r="A765" s="369" t="s">
        <v>181</v>
      </c>
      <c r="B765" s="125" t="s">
        <v>1416</v>
      </c>
      <c r="C765" s="370" t="s">
        <v>1416</v>
      </c>
      <c r="D765" s="371" t="s">
        <v>1417</v>
      </c>
      <c r="E765" s="372" t="s">
        <v>12</v>
      </c>
      <c r="F765" s="373">
        <v>22.05</v>
      </c>
      <c r="G765" s="227">
        <v>320.61</v>
      </c>
      <c r="H765" s="227">
        <v>300.56</v>
      </c>
    </row>
    <row r="766" spans="1:8" ht="15">
      <c r="A766" s="369" t="s">
        <v>181</v>
      </c>
      <c r="B766" s="125" t="s">
        <v>1418</v>
      </c>
      <c r="C766" s="370" t="s">
        <v>1418</v>
      </c>
      <c r="D766" s="371" t="s">
        <v>1419</v>
      </c>
      <c r="E766" s="372" t="s">
        <v>12</v>
      </c>
      <c r="F766" s="373">
        <v>18.399999999999999</v>
      </c>
      <c r="G766" s="227">
        <v>267.41000000000003</v>
      </c>
      <c r="H766" s="227">
        <v>250.69</v>
      </c>
    </row>
    <row r="767" spans="1:8" ht="15">
      <c r="A767" s="369" t="s">
        <v>181</v>
      </c>
      <c r="B767" s="125" t="s">
        <v>1420</v>
      </c>
      <c r="C767" s="370" t="s">
        <v>1420</v>
      </c>
      <c r="D767" s="371" t="s">
        <v>1421</v>
      </c>
      <c r="E767" s="372" t="s">
        <v>12</v>
      </c>
      <c r="F767" s="373">
        <v>18.399999999999999</v>
      </c>
      <c r="G767" s="227">
        <v>267.41000000000003</v>
      </c>
      <c r="H767" s="227">
        <v>250.69</v>
      </c>
    </row>
    <row r="768" spans="1:8" ht="15">
      <c r="A768" s="369" t="s">
        <v>181</v>
      </c>
      <c r="B768" s="125" t="s">
        <v>1422</v>
      </c>
      <c r="C768" s="370" t="s">
        <v>1422</v>
      </c>
      <c r="D768" s="371" t="s">
        <v>1423</v>
      </c>
      <c r="E768" s="372" t="s">
        <v>12</v>
      </c>
      <c r="F768" s="373">
        <v>18.399999999999999</v>
      </c>
      <c r="G768" s="227">
        <v>267.41000000000003</v>
      </c>
      <c r="H768" s="227">
        <v>250.69</v>
      </c>
    </row>
    <row r="769" spans="1:8" ht="15">
      <c r="A769" s="369" t="s">
        <v>181</v>
      </c>
      <c r="B769" s="125" t="s">
        <v>1424</v>
      </c>
      <c r="C769" s="370" t="s">
        <v>1424</v>
      </c>
      <c r="D769" s="371" t="s">
        <v>1425</v>
      </c>
      <c r="E769" s="372" t="s">
        <v>12</v>
      </c>
      <c r="F769" s="373">
        <v>18.399999999999999</v>
      </c>
      <c r="G769" s="227">
        <v>267.41000000000003</v>
      </c>
      <c r="H769" s="227">
        <v>250.69</v>
      </c>
    </row>
    <row r="770" spans="1:8" ht="15">
      <c r="A770" s="369" t="s">
        <v>181</v>
      </c>
      <c r="B770" s="125" t="s">
        <v>1426</v>
      </c>
      <c r="C770" s="370" t="s">
        <v>1426</v>
      </c>
      <c r="D770" s="371" t="s">
        <v>1427</v>
      </c>
      <c r="E770" s="372" t="s">
        <v>12</v>
      </c>
      <c r="F770" s="373">
        <v>18.399999999999999</v>
      </c>
      <c r="G770" s="227">
        <v>267.41000000000003</v>
      </c>
      <c r="H770" s="227">
        <v>250.69</v>
      </c>
    </row>
    <row r="771" spans="1:8" ht="15">
      <c r="A771" s="369" t="s">
        <v>181</v>
      </c>
      <c r="B771" s="125" t="s">
        <v>1428</v>
      </c>
      <c r="C771" s="370" t="s">
        <v>1428</v>
      </c>
      <c r="D771" s="371" t="s">
        <v>1429</v>
      </c>
      <c r="E771" s="372" t="s">
        <v>12</v>
      </c>
      <c r="F771" s="373">
        <v>27.95</v>
      </c>
      <c r="G771" s="227">
        <v>406.02</v>
      </c>
      <c r="H771" s="227">
        <v>380.63</v>
      </c>
    </row>
    <row r="772" spans="1:8" ht="15">
      <c r="A772" s="369" t="s">
        <v>181</v>
      </c>
      <c r="B772" s="125" t="s">
        <v>1430</v>
      </c>
      <c r="C772" s="370" t="s">
        <v>1430</v>
      </c>
      <c r="D772" s="371" t="s">
        <v>1431</v>
      </c>
      <c r="E772" s="372" t="s">
        <v>12</v>
      </c>
      <c r="F772" s="373">
        <v>27.95</v>
      </c>
      <c r="G772" s="227">
        <v>406.02</v>
      </c>
      <c r="H772" s="227">
        <v>380.63</v>
      </c>
    </row>
    <row r="773" spans="1:8" ht="15">
      <c r="A773" s="369" t="s">
        <v>181</v>
      </c>
      <c r="B773" s="125" t="s">
        <v>1432</v>
      </c>
      <c r="C773" s="370" t="s">
        <v>1432</v>
      </c>
      <c r="D773" s="371" t="s">
        <v>1433</v>
      </c>
      <c r="E773" s="372" t="s">
        <v>12</v>
      </c>
      <c r="F773" s="373">
        <v>27.95</v>
      </c>
      <c r="G773" s="227">
        <v>406.02</v>
      </c>
      <c r="H773" s="227">
        <v>380.63</v>
      </c>
    </row>
    <row r="774" spans="1:8" ht="15">
      <c r="A774" s="369" t="s">
        <v>181</v>
      </c>
      <c r="B774" s="125" t="s">
        <v>1434</v>
      </c>
      <c r="C774" s="370" t="s">
        <v>1434</v>
      </c>
      <c r="D774" s="371" t="s">
        <v>1435</v>
      </c>
      <c r="E774" s="372" t="s">
        <v>12</v>
      </c>
      <c r="F774" s="373">
        <v>27.95</v>
      </c>
      <c r="G774" s="227">
        <v>406.02</v>
      </c>
      <c r="H774" s="227">
        <v>380.63</v>
      </c>
    </row>
    <row r="775" spans="1:8" ht="15">
      <c r="A775" s="369" t="s">
        <v>181</v>
      </c>
      <c r="B775" s="125" t="s">
        <v>1436</v>
      </c>
      <c r="C775" s="370" t="s">
        <v>1436</v>
      </c>
      <c r="D775" s="371" t="s">
        <v>1437</v>
      </c>
      <c r="E775" s="372" t="s">
        <v>12</v>
      </c>
      <c r="F775" s="373">
        <v>27.95</v>
      </c>
      <c r="G775" s="227">
        <v>406.02</v>
      </c>
      <c r="H775" s="227">
        <v>380.63</v>
      </c>
    </row>
    <row r="776" spans="1:8" ht="15">
      <c r="A776" s="369" t="s">
        <v>181</v>
      </c>
      <c r="B776" s="125" t="s">
        <v>1438</v>
      </c>
      <c r="C776" s="370" t="s">
        <v>1438</v>
      </c>
      <c r="D776" s="371" t="s">
        <v>1439</v>
      </c>
      <c r="E776" s="372" t="s">
        <v>12</v>
      </c>
      <c r="F776" s="373">
        <v>27.95</v>
      </c>
      <c r="G776" s="227">
        <v>406.02</v>
      </c>
      <c r="H776" s="227">
        <v>380.63</v>
      </c>
    </row>
    <row r="777" spans="1:8" ht="15">
      <c r="A777" s="369" t="s">
        <v>181</v>
      </c>
      <c r="B777" s="125" t="s">
        <v>1440</v>
      </c>
      <c r="C777" s="370" t="s">
        <v>1440</v>
      </c>
      <c r="D777" s="371" t="s">
        <v>1441</v>
      </c>
      <c r="E777" s="372" t="s">
        <v>12</v>
      </c>
      <c r="F777" s="373">
        <v>27.95</v>
      </c>
      <c r="G777" s="227">
        <v>406.02</v>
      </c>
      <c r="H777" s="227">
        <v>380.63</v>
      </c>
    </row>
    <row r="778" spans="1:8" ht="15">
      <c r="A778" s="369" t="s">
        <v>181</v>
      </c>
      <c r="B778" s="125" t="s">
        <v>1442</v>
      </c>
      <c r="C778" s="370" t="s">
        <v>1442</v>
      </c>
      <c r="D778" s="371" t="s">
        <v>1443</v>
      </c>
      <c r="E778" s="372" t="s">
        <v>12</v>
      </c>
      <c r="F778" s="373">
        <v>27.95</v>
      </c>
      <c r="G778" s="227">
        <v>406.02</v>
      </c>
      <c r="H778" s="227">
        <v>380.63</v>
      </c>
    </row>
    <row r="779" spans="1:8" ht="15">
      <c r="A779" s="369" t="s">
        <v>181</v>
      </c>
      <c r="B779" s="125" t="s">
        <v>1444</v>
      </c>
      <c r="C779" s="370" t="s">
        <v>1444</v>
      </c>
      <c r="D779" s="371" t="s">
        <v>1445</v>
      </c>
      <c r="E779" s="372" t="s">
        <v>12</v>
      </c>
      <c r="F779" s="373">
        <v>27.95</v>
      </c>
      <c r="G779" s="227">
        <v>406.02</v>
      </c>
      <c r="H779" s="227">
        <v>380.63</v>
      </c>
    </row>
    <row r="780" spans="1:8" ht="15">
      <c r="A780" s="369" t="s">
        <v>181</v>
      </c>
      <c r="B780" s="125" t="s">
        <v>155</v>
      </c>
      <c r="C780" s="370" t="s">
        <v>1446</v>
      </c>
      <c r="D780" s="371" t="s">
        <v>1447</v>
      </c>
      <c r="E780" s="372" t="s">
        <v>12</v>
      </c>
      <c r="F780" s="373">
        <v>42</v>
      </c>
      <c r="G780" s="227">
        <v>531.98</v>
      </c>
      <c r="H780" s="227">
        <v>498.72</v>
      </c>
    </row>
    <row r="781" spans="1:8" ht="15">
      <c r="A781" s="369" t="s">
        <v>181</v>
      </c>
      <c r="B781" s="125" t="s">
        <v>1448</v>
      </c>
      <c r="C781" s="370" t="s">
        <v>1449</v>
      </c>
      <c r="D781" s="371" t="s">
        <v>1450</v>
      </c>
      <c r="E781" s="372" t="s">
        <v>12</v>
      </c>
      <c r="F781" s="373">
        <v>44</v>
      </c>
      <c r="G781" s="227">
        <v>648.77</v>
      </c>
      <c r="H781" s="227">
        <v>608.20000000000005</v>
      </c>
    </row>
    <row r="782" spans="1:8" ht="15">
      <c r="A782" s="369" t="s">
        <v>181</v>
      </c>
      <c r="B782" s="125" t="s">
        <v>1451</v>
      </c>
      <c r="C782" s="370" t="s">
        <v>1452</v>
      </c>
      <c r="D782" s="371" t="s">
        <v>1453</v>
      </c>
      <c r="E782" s="372" t="s">
        <v>12</v>
      </c>
      <c r="F782" s="373">
        <v>44</v>
      </c>
      <c r="G782" s="227">
        <v>648.77</v>
      </c>
      <c r="H782" s="227">
        <v>608.20000000000005</v>
      </c>
    </row>
    <row r="783" spans="1:8" ht="15">
      <c r="A783" s="369" t="s">
        <v>181</v>
      </c>
      <c r="B783" s="125" t="s">
        <v>1454</v>
      </c>
      <c r="C783" s="370" t="s">
        <v>1455</v>
      </c>
      <c r="D783" s="371" t="s">
        <v>1456</v>
      </c>
      <c r="E783" s="372" t="s">
        <v>12</v>
      </c>
      <c r="F783" s="373">
        <v>44</v>
      </c>
      <c r="G783" s="227">
        <v>648.77</v>
      </c>
      <c r="H783" s="227">
        <v>608.20000000000005</v>
      </c>
    </row>
    <row r="784" spans="1:8" ht="15">
      <c r="A784" s="369" t="s">
        <v>181</v>
      </c>
      <c r="B784" s="125" t="s">
        <v>1457</v>
      </c>
      <c r="C784" s="370" t="s">
        <v>1458</v>
      </c>
      <c r="D784" s="371" t="s">
        <v>1459</v>
      </c>
      <c r="E784" s="372" t="s">
        <v>12</v>
      </c>
      <c r="F784" s="373">
        <v>44</v>
      </c>
      <c r="G784" s="227">
        <v>648.77</v>
      </c>
      <c r="H784" s="227">
        <v>608.20000000000005</v>
      </c>
    </row>
    <row r="785" spans="1:8" ht="15">
      <c r="A785" s="369" t="s">
        <v>181</v>
      </c>
      <c r="B785" s="125" t="s">
        <v>1460</v>
      </c>
      <c r="C785" s="370" t="s">
        <v>1461</v>
      </c>
      <c r="D785" s="371" t="s">
        <v>1462</v>
      </c>
      <c r="E785" s="372" t="s">
        <v>12</v>
      </c>
      <c r="F785" s="373">
        <v>44</v>
      </c>
      <c r="G785" s="227">
        <v>648.77</v>
      </c>
      <c r="H785" s="227">
        <v>608.20000000000005</v>
      </c>
    </row>
    <row r="786" spans="1:8" ht="15">
      <c r="A786" s="369" t="s">
        <v>181</v>
      </c>
      <c r="B786" s="125" t="s">
        <v>1463</v>
      </c>
      <c r="C786" s="370" t="s">
        <v>1464</v>
      </c>
      <c r="D786" s="371" t="s">
        <v>1465</v>
      </c>
      <c r="E786" s="372" t="s">
        <v>12</v>
      </c>
      <c r="F786" s="373">
        <v>44</v>
      </c>
      <c r="G786" s="227">
        <v>648.77</v>
      </c>
      <c r="H786" s="227">
        <v>608.20000000000005</v>
      </c>
    </row>
    <row r="787" spans="1:8" ht="15">
      <c r="A787" s="369" t="s">
        <v>181</v>
      </c>
      <c r="B787" s="125" t="s">
        <v>1466</v>
      </c>
      <c r="C787" s="370" t="s">
        <v>1467</v>
      </c>
      <c r="D787" s="371" t="s">
        <v>1468</v>
      </c>
      <c r="E787" s="372" t="s">
        <v>12</v>
      </c>
      <c r="F787" s="373">
        <v>44</v>
      </c>
      <c r="G787" s="227">
        <v>648.77</v>
      </c>
      <c r="H787" s="227">
        <v>608.20000000000005</v>
      </c>
    </row>
    <row r="788" spans="1:8" ht="15">
      <c r="A788" s="369" t="s">
        <v>181</v>
      </c>
      <c r="B788" s="125" t="s">
        <v>1469</v>
      </c>
      <c r="C788" s="370" t="s">
        <v>1470</v>
      </c>
      <c r="D788" s="371" t="s">
        <v>1471</v>
      </c>
      <c r="E788" s="372" t="s">
        <v>12</v>
      </c>
      <c r="F788" s="373">
        <v>44</v>
      </c>
      <c r="G788" s="227">
        <v>648.77</v>
      </c>
      <c r="H788" s="227">
        <v>608.20000000000005</v>
      </c>
    </row>
    <row r="789" spans="1:8" ht="15">
      <c r="A789" s="369" t="s">
        <v>181</v>
      </c>
      <c r="B789" s="125" t="s">
        <v>1472</v>
      </c>
      <c r="C789" s="370" t="s">
        <v>1472</v>
      </c>
      <c r="D789" s="371" t="s">
        <v>1473</v>
      </c>
      <c r="E789" s="372" t="s">
        <v>12</v>
      </c>
      <c r="F789" s="373">
        <v>17.649999999999999</v>
      </c>
      <c r="G789" s="227">
        <v>236.68</v>
      </c>
      <c r="H789" s="227">
        <v>221.88</v>
      </c>
    </row>
    <row r="790" spans="1:8" ht="15">
      <c r="A790" s="369" t="s">
        <v>181</v>
      </c>
      <c r="B790" s="125" t="s">
        <v>1474</v>
      </c>
      <c r="C790" s="370" t="s">
        <v>1474</v>
      </c>
      <c r="D790" s="371" t="s">
        <v>1475</v>
      </c>
      <c r="E790" s="372" t="s">
        <v>12</v>
      </c>
      <c r="F790" s="373">
        <v>17.649999999999999</v>
      </c>
      <c r="G790" s="227">
        <v>236.68</v>
      </c>
      <c r="H790" s="227">
        <v>221.88</v>
      </c>
    </row>
    <row r="791" spans="1:8" ht="15">
      <c r="A791" s="369" t="s">
        <v>181</v>
      </c>
      <c r="B791" s="125" t="s">
        <v>1476</v>
      </c>
      <c r="C791" s="370" t="s">
        <v>1476</v>
      </c>
      <c r="D791" s="371" t="s">
        <v>1477</v>
      </c>
      <c r="E791" s="372" t="s">
        <v>12</v>
      </c>
      <c r="F791" s="373">
        <v>17.649999999999999</v>
      </c>
      <c r="G791" s="227">
        <v>236.68</v>
      </c>
      <c r="H791" s="227">
        <v>221.88</v>
      </c>
    </row>
    <row r="792" spans="1:8" ht="15">
      <c r="A792" s="369" t="s">
        <v>181</v>
      </c>
      <c r="B792" s="125" t="s">
        <v>1478</v>
      </c>
      <c r="C792" s="370" t="s">
        <v>1478</v>
      </c>
      <c r="D792" s="371" t="s">
        <v>1479</v>
      </c>
      <c r="E792" s="372" t="s">
        <v>12</v>
      </c>
      <c r="F792" s="373">
        <v>17.649999999999999</v>
      </c>
      <c r="G792" s="227">
        <v>236.68</v>
      </c>
      <c r="H792" s="227">
        <v>221.88</v>
      </c>
    </row>
    <row r="793" spans="1:8" ht="15">
      <c r="A793" s="369" t="s">
        <v>181</v>
      </c>
      <c r="B793" s="125" t="s">
        <v>1480</v>
      </c>
      <c r="C793" s="370" t="s">
        <v>1480</v>
      </c>
      <c r="D793" s="371" t="s">
        <v>1481</v>
      </c>
      <c r="E793" s="372" t="s">
        <v>12</v>
      </c>
      <c r="F793" s="373">
        <v>17.649999999999999</v>
      </c>
      <c r="G793" s="227">
        <v>236.68</v>
      </c>
      <c r="H793" s="227">
        <v>221.88</v>
      </c>
    </row>
    <row r="794" spans="1:8" ht="15">
      <c r="A794" s="369" t="s">
        <v>181</v>
      </c>
      <c r="B794" s="125" t="s">
        <v>1482</v>
      </c>
      <c r="C794" s="370" t="s">
        <v>1482</v>
      </c>
      <c r="D794" s="371" t="s">
        <v>1483</v>
      </c>
      <c r="E794" s="372" t="s">
        <v>12</v>
      </c>
      <c r="F794" s="373">
        <v>17.649999999999999</v>
      </c>
      <c r="G794" s="227">
        <v>236.68</v>
      </c>
      <c r="H794" s="227">
        <v>221.88</v>
      </c>
    </row>
    <row r="795" spans="1:8" ht="15">
      <c r="A795" s="369" t="s">
        <v>181</v>
      </c>
      <c r="B795" s="125" t="s">
        <v>1484</v>
      </c>
      <c r="C795" s="370" t="s">
        <v>1484</v>
      </c>
      <c r="D795" s="371" t="s">
        <v>1485</v>
      </c>
      <c r="E795" s="372" t="s">
        <v>12</v>
      </c>
      <c r="F795" s="373">
        <v>17.649999999999999</v>
      </c>
      <c r="G795" s="227">
        <v>236.68</v>
      </c>
      <c r="H795" s="227">
        <v>221.88</v>
      </c>
    </row>
    <row r="796" spans="1:8" ht="15">
      <c r="A796" s="369" t="s">
        <v>181</v>
      </c>
      <c r="B796" s="125" t="s">
        <v>1486</v>
      </c>
      <c r="C796" s="370" t="s">
        <v>1486</v>
      </c>
      <c r="D796" s="371" t="s">
        <v>1487</v>
      </c>
      <c r="E796" s="372" t="s">
        <v>12</v>
      </c>
      <c r="F796" s="373">
        <v>17.649999999999999</v>
      </c>
      <c r="G796" s="227">
        <v>236.68</v>
      </c>
      <c r="H796" s="227">
        <v>221.88</v>
      </c>
    </row>
    <row r="797" spans="1:8" ht="15">
      <c r="A797" s="369" t="s">
        <v>181</v>
      </c>
      <c r="B797" s="125" t="s">
        <v>1488</v>
      </c>
      <c r="C797" s="370" t="s">
        <v>1488</v>
      </c>
      <c r="D797" s="371" t="s">
        <v>1489</v>
      </c>
      <c r="E797" s="372" t="s">
        <v>12</v>
      </c>
      <c r="F797" s="373">
        <v>23</v>
      </c>
      <c r="G797" s="227">
        <v>347.56</v>
      </c>
      <c r="H797" s="227">
        <v>325.83</v>
      </c>
    </row>
    <row r="798" spans="1:8" ht="15">
      <c r="A798" s="369" t="s">
        <v>181</v>
      </c>
      <c r="B798" s="125" t="s">
        <v>1490</v>
      </c>
      <c r="C798" s="370" t="s">
        <v>1490</v>
      </c>
      <c r="D798" s="371" t="s">
        <v>1491</v>
      </c>
      <c r="E798" s="372" t="s">
        <v>12</v>
      </c>
      <c r="F798" s="373">
        <v>23</v>
      </c>
      <c r="G798" s="227">
        <v>347.56</v>
      </c>
      <c r="H798" s="227">
        <v>325.83</v>
      </c>
    </row>
    <row r="799" spans="1:8" ht="15">
      <c r="A799" s="369" t="s">
        <v>181</v>
      </c>
      <c r="B799" s="125" t="s">
        <v>1492</v>
      </c>
      <c r="C799" s="370" t="s">
        <v>1492</v>
      </c>
      <c r="D799" s="371" t="s">
        <v>1493</v>
      </c>
      <c r="E799" s="372" t="s">
        <v>12</v>
      </c>
      <c r="F799" s="373">
        <v>23</v>
      </c>
      <c r="G799" s="227">
        <v>347.56</v>
      </c>
      <c r="H799" s="227">
        <v>325.83</v>
      </c>
    </row>
    <row r="800" spans="1:8" ht="15">
      <c r="A800" s="369" t="s">
        <v>181</v>
      </c>
      <c r="B800" s="125" t="s">
        <v>1494</v>
      </c>
      <c r="C800" s="370" t="s">
        <v>1494</v>
      </c>
      <c r="D800" s="371" t="s">
        <v>1495</v>
      </c>
      <c r="E800" s="372" t="s">
        <v>12</v>
      </c>
      <c r="F800" s="373">
        <v>23</v>
      </c>
      <c r="G800" s="227">
        <v>347.56</v>
      </c>
      <c r="H800" s="227">
        <v>325.83</v>
      </c>
    </row>
    <row r="801" spans="1:8" ht="15">
      <c r="A801" s="369" t="s">
        <v>181</v>
      </c>
      <c r="B801" s="125" t="s">
        <v>1496</v>
      </c>
      <c r="C801" s="370" t="s">
        <v>1496</v>
      </c>
      <c r="D801" s="371" t="s">
        <v>1497</v>
      </c>
      <c r="E801" s="372" t="s">
        <v>12</v>
      </c>
      <c r="F801" s="373">
        <v>23</v>
      </c>
      <c r="G801" s="227">
        <v>347.56</v>
      </c>
      <c r="H801" s="227">
        <v>325.83</v>
      </c>
    </row>
    <row r="802" spans="1:8" ht="15">
      <c r="A802" s="369" t="s">
        <v>181</v>
      </c>
      <c r="B802" s="125" t="s">
        <v>1498</v>
      </c>
      <c r="C802" s="370" t="s">
        <v>1498</v>
      </c>
      <c r="D802" s="371" t="s">
        <v>1499</v>
      </c>
      <c r="E802" s="372" t="s">
        <v>12</v>
      </c>
      <c r="F802" s="373">
        <v>23</v>
      </c>
      <c r="G802" s="227">
        <v>347.56</v>
      </c>
      <c r="H802" s="227">
        <v>325.83</v>
      </c>
    </row>
    <row r="803" spans="1:8" ht="15">
      <c r="A803" s="369" t="s">
        <v>181</v>
      </c>
      <c r="B803" s="125" t="s">
        <v>1500</v>
      </c>
      <c r="C803" s="370" t="s">
        <v>1500</v>
      </c>
      <c r="D803" s="371" t="s">
        <v>1501</v>
      </c>
      <c r="E803" s="372" t="s">
        <v>12</v>
      </c>
      <c r="F803" s="373">
        <v>23</v>
      </c>
      <c r="G803" s="227">
        <v>347.56</v>
      </c>
      <c r="H803" s="227">
        <v>325.83</v>
      </c>
    </row>
    <row r="804" spans="1:8" ht="15">
      <c r="A804" s="369" t="s">
        <v>181</v>
      </c>
      <c r="B804" s="125" t="s">
        <v>1502</v>
      </c>
      <c r="C804" s="370" t="s">
        <v>1502</v>
      </c>
      <c r="D804" s="371" t="s">
        <v>1503</v>
      </c>
      <c r="E804" s="372" t="s">
        <v>12</v>
      </c>
      <c r="F804" s="373">
        <v>23</v>
      </c>
      <c r="G804" s="227">
        <v>347.56</v>
      </c>
      <c r="H804" s="227">
        <v>325.83</v>
      </c>
    </row>
    <row r="805" spans="1:8" ht="15">
      <c r="A805" s="369" t="s">
        <v>181</v>
      </c>
      <c r="B805" s="125" t="s">
        <v>1504</v>
      </c>
      <c r="C805" s="370" t="s">
        <v>1504</v>
      </c>
      <c r="D805" s="371" t="s">
        <v>1505</v>
      </c>
      <c r="E805" s="372" t="s">
        <v>12</v>
      </c>
      <c r="F805" s="373">
        <v>14.95</v>
      </c>
      <c r="G805" s="227">
        <v>219.4</v>
      </c>
      <c r="H805" s="227">
        <v>205.68</v>
      </c>
    </row>
    <row r="806" spans="1:8" ht="15">
      <c r="A806" s="369" t="s">
        <v>181</v>
      </c>
      <c r="B806" s="125" t="s">
        <v>1506</v>
      </c>
      <c r="C806" s="370" t="s">
        <v>1506</v>
      </c>
      <c r="D806" s="371" t="s">
        <v>1507</v>
      </c>
      <c r="E806" s="372" t="s">
        <v>12</v>
      </c>
      <c r="F806" s="373">
        <v>14.95</v>
      </c>
      <c r="G806" s="227">
        <v>219.4</v>
      </c>
      <c r="H806" s="227">
        <v>205.68</v>
      </c>
    </row>
    <row r="807" spans="1:8" ht="15">
      <c r="A807" s="369" t="s">
        <v>181</v>
      </c>
      <c r="B807" s="125" t="s">
        <v>1508</v>
      </c>
      <c r="C807" s="370" t="s">
        <v>1508</v>
      </c>
      <c r="D807" s="371" t="s">
        <v>1509</v>
      </c>
      <c r="E807" s="372" t="s">
        <v>12</v>
      </c>
      <c r="F807" s="373">
        <v>14.95</v>
      </c>
      <c r="G807" s="227">
        <v>219.4</v>
      </c>
      <c r="H807" s="227">
        <v>205.68</v>
      </c>
    </row>
    <row r="808" spans="1:8" ht="15">
      <c r="A808" s="369" t="s">
        <v>181</v>
      </c>
      <c r="B808" s="125" t="s">
        <v>1510</v>
      </c>
      <c r="C808" s="370" t="s">
        <v>1510</v>
      </c>
      <c r="D808" s="371" t="s">
        <v>1511</v>
      </c>
      <c r="E808" s="372" t="s">
        <v>12</v>
      </c>
      <c r="F808" s="373">
        <v>14.95</v>
      </c>
      <c r="G808" s="227">
        <v>219.4</v>
      </c>
      <c r="H808" s="227">
        <v>205.68</v>
      </c>
    </row>
    <row r="809" spans="1:8" ht="15">
      <c r="A809" s="369" t="s">
        <v>181</v>
      </c>
      <c r="B809" s="125" t="s">
        <v>1512</v>
      </c>
      <c r="C809" s="370" t="s">
        <v>1512</v>
      </c>
      <c r="D809" s="371" t="s">
        <v>1513</v>
      </c>
      <c r="E809" s="372" t="s">
        <v>12</v>
      </c>
      <c r="F809" s="373">
        <v>14.95</v>
      </c>
      <c r="G809" s="227">
        <v>219.4</v>
      </c>
      <c r="H809" s="227">
        <v>205.68</v>
      </c>
    </row>
    <row r="810" spans="1:8" ht="15">
      <c r="A810" s="369" t="s">
        <v>181</v>
      </c>
      <c r="B810" s="125" t="s">
        <v>1514</v>
      </c>
      <c r="C810" s="370" t="s">
        <v>1514</v>
      </c>
      <c r="D810" s="371" t="s">
        <v>1515</v>
      </c>
      <c r="E810" s="372" t="s">
        <v>12</v>
      </c>
      <c r="F810" s="373">
        <v>14.95</v>
      </c>
      <c r="G810" s="227">
        <v>219.4</v>
      </c>
      <c r="H810" s="227">
        <v>205.68</v>
      </c>
    </row>
    <row r="811" spans="1:8" ht="15">
      <c r="A811" s="369" t="s">
        <v>181</v>
      </c>
      <c r="B811" s="125" t="s">
        <v>1516</v>
      </c>
      <c r="C811" s="370" t="s">
        <v>1516</v>
      </c>
      <c r="D811" s="371" t="s">
        <v>1517</v>
      </c>
      <c r="E811" s="372" t="s">
        <v>12</v>
      </c>
      <c r="F811" s="373">
        <v>14.95</v>
      </c>
      <c r="G811" s="227">
        <v>219.4</v>
      </c>
      <c r="H811" s="227">
        <v>205.68</v>
      </c>
    </row>
    <row r="812" spans="1:8" ht="15">
      <c r="A812" s="369" t="s">
        <v>181</v>
      </c>
      <c r="B812" s="125" t="s">
        <v>1518</v>
      </c>
      <c r="C812" s="370" t="s">
        <v>1518</v>
      </c>
      <c r="D812" s="371" t="s">
        <v>1519</v>
      </c>
      <c r="E812" s="372" t="s">
        <v>12</v>
      </c>
      <c r="F812" s="373">
        <v>14.95</v>
      </c>
      <c r="G812" s="227">
        <v>219.4</v>
      </c>
      <c r="H812" s="227">
        <v>205.68</v>
      </c>
    </row>
    <row r="813" spans="1:8" ht="15">
      <c r="A813" s="369" t="s">
        <v>181</v>
      </c>
      <c r="B813" s="125" t="s">
        <v>1520</v>
      </c>
      <c r="C813" s="370" t="s">
        <v>1520</v>
      </c>
      <c r="D813" s="371" t="s">
        <v>1521</v>
      </c>
      <c r="E813" s="372" t="s">
        <v>12</v>
      </c>
      <c r="F813" s="373">
        <v>14.95</v>
      </c>
      <c r="G813" s="227">
        <v>219.4</v>
      </c>
      <c r="H813" s="227">
        <v>205.68</v>
      </c>
    </row>
    <row r="814" spans="1:8" ht="15">
      <c r="A814" s="369" t="s">
        <v>181</v>
      </c>
      <c r="B814" s="125" t="s">
        <v>1522</v>
      </c>
      <c r="C814" s="370" t="s">
        <v>1522</v>
      </c>
      <c r="D814" s="371" t="s">
        <v>1523</v>
      </c>
      <c r="E814" s="372" t="s">
        <v>12</v>
      </c>
      <c r="F814" s="373">
        <v>14.95</v>
      </c>
      <c r="G814" s="227">
        <v>219.4</v>
      </c>
      <c r="H814" s="227">
        <v>205.68</v>
      </c>
    </row>
    <row r="815" spans="1:8" ht="15">
      <c r="A815" s="369" t="s">
        <v>181</v>
      </c>
      <c r="B815" s="125" t="s">
        <v>1524</v>
      </c>
      <c r="C815" s="370" t="s">
        <v>1524</v>
      </c>
      <c r="D815" s="371" t="s">
        <v>1525</v>
      </c>
      <c r="E815" s="372" t="s">
        <v>12</v>
      </c>
      <c r="F815" s="373">
        <v>14.95</v>
      </c>
      <c r="G815" s="227">
        <v>219.4</v>
      </c>
      <c r="H815" s="227">
        <v>205.68</v>
      </c>
    </row>
    <row r="816" spans="1:8" ht="15">
      <c r="A816" s="369" t="s">
        <v>181</v>
      </c>
      <c r="B816" s="125" t="s">
        <v>1526</v>
      </c>
      <c r="C816" s="370" t="s">
        <v>1526</v>
      </c>
      <c r="D816" s="371" t="s">
        <v>1527</v>
      </c>
      <c r="E816" s="372" t="s">
        <v>12</v>
      </c>
      <c r="F816" s="373">
        <v>14.95</v>
      </c>
      <c r="G816" s="227">
        <v>219.4</v>
      </c>
      <c r="H816" s="227">
        <v>205.68</v>
      </c>
    </row>
    <row r="817" spans="1:8" ht="15">
      <c r="A817" s="369" t="s">
        <v>181</v>
      </c>
      <c r="B817" s="125" t="s">
        <v>1528</v>
      </c>
      <c r="C817" s="370" t="s">
        <v>1528</v>
      </c>
      <c r="D817" s="371" t="s">
        <v>1529</v>
      </c>
      <c r="E817" s="372" t="s">
        <v>12</v>
      </c>
      <c r="F817" s="373">
        <v>19</v>
      </c>
      <c r="G817" s="227">
        <v>245.22</v>
      </c>
      <c r="H817" s="227">
        <v>229.89</v>
      </c>
    </row>
    <row r="818" spans="1:8" ht="15">
      <c r="A818" s="369" t="s">
        <v>181</v>
      </c>
      <c r="B818" s="125" t="s">
        <v>1530</v>
      </c>
      <c r="C818" s="370" t="s">
        <v>1530</v>
      </c>
      <c r="D818" s="371" t="s">
        <v>1531</v>
      </c>
      <c r="E818" s="372" t="s">
        <v>12</v>
      </c>
      <c r="F818" s="373">
        <v>19</v>
      </c>
      <c r="G818" s="227">
        <v>245.22</v>
      </c>
      <c r="H818" s="227">
        <v>229.89</v>
      </c>
    </row>
    <row r="819" spans="1:8" ht="15">
      <c r="A819" s="369" t="s">
        <v>181</v>
      </c>
      <c r="B819" s="125" t="s">
        <v>1532</v>
      </c>
      <c r="C819" s="370" t="s">
        <v>1532</v>
      </c>
      <c r="D819" s="371" t="s">
        <v>1533</v>
      </c>
      <c r="E819" s="372" t="s">
        <v>12</v>
      </c>
      <c r="F819" s="373">
        <v>19</v>
      </c>
      <c r="G819" s="227">
        <v>245.22</v>
      </c>
      <c r="H819" s="227">
        <v>229.89</v>
      </c>
    </row>
    <row r="820" spans="1:8" ht="15">
      <c r="A820" s="369" t="s">
        <v>181</v>
      </c>
      <c r="B820" s="125" t="s">
        <v>1534</v>
      </c>
      <c r="C820" s="370" t="s">
        <v>1534</v>
      </c>
      <c r="D820" s="371" t="s">
        <v>1535</v>
      </c>
      <c r="E820" s="372" t="s">
        <v>12</v>
      </c>
      <c r="F820" s="373">
        <v>19</v>
      </c>
      <c r="G820" s="227">
        <v>245.22</v>
      </c>
      <c r="H820" s="227">
        <v>229.89</v>
      </c>
    </row>
    <row r="821" spans="1:8" ht="15">
      <c r="A821" s="369" t="s">
        <v>181</v>
      </c>
      <c r="B821" s="125" t="s">
        <v>1536</v>
      </c>
      <c r="C821" s="370" t="s">
        <v>1536</v>
      </c>
      <c r="D821" s="371" t="s">
        <v>1537</v>
      </c>
      <c r="E821" s="372" t="s">
        <v>12</v>
      </c>
      <c r="F821" s="373">
        <v>18.399999999999999</v>
      </c>
      <c r="G821" s="227">
        <v>259.5</v>
      </c>
      <c r="H821" s="227">
        <v>243.27</v>
      </c>
    </row>
    <row r="822" spans="1:8" ht="15">
      <c r="A822" s="369" t="s">
        <v>181</v>
      </c>
      <c r="B822" s="125" t="s">
        <v>1538</v>
      </c>
      <c r="C822" s="370" t="s">
        <v>1538</v>
      </c>
      <c r="D822" s="371" t="s">
        <v>1539</v>
      </c>
      <c r="E822" s="372" t="s">
        <v>12</v>
      </c>
      <c r="F822" s="373">
        <v>18.399999999999999</v>
      </c>
      <c r="G822" s="227">
        <v>259.5</v>
      </c>
      <c r="H822" s="227">
        <v>243.27</v>
      </c>
    </row>
    <row r="823" spans="1:8" ht="15">
      <c r="A823" s="369" t="s">
        <v>181</v>
      </c>
      <c r="B823" s="125" t="s">
        <v>1540</v>
      </c>
      <c r="C823" s="370" t="s">
        <v>1540</v>
      </c>
      <c r="D823" s="371" t="s">
        <v>1541</v>
      </c>
      <c r="E823" s="372" t="s">
        <v>12</v>
      </c>
      <c r="F823" s="373">
        <v>18.399999999999999</v>
      </c>
      <c r="G823" s="227">
        <v>259.5</v>
      </c>
      <c r="H823" s="227">
        <v>243.27</v>
      </c>
    </row>
    <row r="824" spans="1:8" ht="15">
      <c r="A824" s="369" t="s">
        <v>181</v>
      </c>
      <c r="B824" s="125" t="s">
        <v>1542</v>
      </c>
      <c r="C824" s="370" t="s">
        <v>1542</v>
      </c>
      <c r="D824" s="371" t="s">
        <v>1543</v>
      </c>
      <c r="E824" s="372" t="s">
        <v>12</v>
      </c>
      <c r="F824" s="373">
        <v>18.399999999999999</v>
      </c>
      <c r="G824" s="227">
        <v>259.5</v>
      </c>
      <c r="H824" s="227">
        <v>243.27</v>
      </c>
    </row>
    <row r="825" spans="1:8" ht="15">
      <c r="A825" s="369" t="s">
        <v>181</v>
      </c>
      <c r="B825" s="125" t="s">
        <v>1544</v>
      </c>
      <c r="C825" s="370" t="s">
        <v>1544</v>
      </c>
      <c r="D825" s="371" t="s">
        <v>1545</v>
      </c>
      <c r="E825" s="372" t="s">
        <v>12</v>
      </c>
      <c r="F825" s="373">
        <v>15.45</v>
      </c>
      <c r="G825" s="227">
        <v>217.97</v>
      </c>
      <c r="H825" s="227">
        <v>204.34</v>
      </c>
    </row>
    <row r="826" spans="1:8" ht="15">
      <c r="A826" s="369" t="s">
        <v>181</v>
      </c>
      <c r="B826" s="125" t="s">
        <v>1546</v>
      </c>
      <c r="C826" s="370" t="s">
        <v>1546</v>
      </c>
      <c r="D826" s="371" t="s">
        <v>1547</v>
      </c>
      <c r="E826" s="372" t="s">
        <v>12</v>
      </c>
      <c r="F826" s="373">
        <v>15.45</v>
      </c>
      <c r="G826" s="227">
        <v>217.97</v>
      </c>
      <c r="H826" s="227">
        <v>204.34</v>
      </c>
    </row>
    <row r="827" spans="1:8" ht="15">
      <c r="A827" s="369" t="s">
        <v>181</v>
      </c>
      <c r="B827" s="125" t="s">
        <v>1548</v>
      </c>
      <c r="C827" s="370" t="s">
        <v>1548</v>
      </c>
      <c r="D827" s="371" t="s">
        <v>1549</v>
      </c>
      <c r="E827" s="372" t="s">
        <v>12</v>
      </c>
      <c r="F827" s="373">
        <v>15.45</v>
      </c>
      <c r="G827" s="227">
        <v>217.97</v>
      </c>
      <c r="H827" s="227">
        <v>204.34</v>
      </c>
    </row>
    <row r="828" spans="1:8" ht="15">
      <c r="A828" s="369" t="s">
        <v>181</v>
      </c>
      <c r="B828" s="125" t="s">
        <v>1550</v>
      </c>
      <c r="C828" s="370" t="s">
        <v>1550</v>
      </c>
      <c r="D828" s="371" t="s">
        <v>1551</v>
      </c>
      <c r="E828" s="372" t="s">
        <v>12</v>
      </c>
      <c r="F828" s="373">
        <v>15.45</v>
      </c>
      <c r="G828" s="227">
        <v>217.97</v>
      </c>
      <c r="H828" s="227">
        <v>204.34</v>
      </c>
    </row>
    <row r="829" spans="1:8" ht="15">
      <c r="A829" s="369" t="s">
        <v>181</v>
      </c>
      <c r="B829" s="125" t="s">
        <v>1552</v>
      </c>
      <c r="C829" s="370" t="s">
        <v>1552</v>
      </c>
      <c r="D829" s="371" t="s">
        <v>1553</v>
      </c>
      <c r="E829" s="372" t="s">
        <v>12</v>
      </c>
      <c r="F829" s="373">
        <v>28</v>
      </c>
      <c r="G829" s="227">
        <v>435.96</v>
      </c>
      <c r="H829" s="227">
        <v>408.7</v>
      </c>
    </row>
    <row r="830" spans="1:8" ht="15">
      <c r="A830" s="369" t="s">
        <v>181</v>
      </c>
      <c r="B830" s="125" t="s">
        <v>1554</v>
      </c>
      <c r="C830" s="370" t="s">
        <v>1554</v>
      </c>
      <c r="D830" s="371" t="s">
        <v>1555</v>
      </c>
      <c r="E830" s="372" t="s">
        <v>12</v>
      </c>
      <c r="F830" s="373">
        <v>28</v>
      </c>
      <c r="G830" s="227">
        <v>435.96</v>
      </c>
      <c r="H830" s="227">
        <v>408.7</v>
      </c>
    </row>
    <row r="831" spans="1:8" ht="15">
      <c r="A831" s="369" t="s">
        <v>181</v>
      </c>
      <c r="B831" s="125" t="s">
        <v>1556</v>
      </c>
      <c r="C831" s="370" t="s">
        <v>1556</v>
      </c>
      <c r="D831" s="371" t="s">
        <v>1557</v>
      </c>
      <c r="E831" s="372" t="s">
        <v>12</v>
      </c>
      <c r="F831" s="373">
        <v>28</v>
      </c>
      <c r="G831" s="227">
        <v>435.96</v>
      </c>
      <c r="H831" s="227">
        <v>408.7</v>
      </c>
    </row>
    <row r="832" spans="1:8" ht="15">
      <c r="A832" s="369" t="s">
        <v>181</v>
      </c>
      <c r="B832" s="125" t="s">
        <v>1558</v>
      </c>
      <c r="C832" s="370" t="s">
        <v>1558</v>
      </c>
      <c r="D832" s="371" t="s">
        <v>1559</v>
      </c>
      <c r="E832" s="372" t="s">
        <v>12</v>
      </c>
      <c r="F832" s="373">
        <v>28</v>
      </c>
      <c r="G832" s="227">
        <v>435.96</v>
      </c>
      <c r="H832" s="227">
        <v>408.7</v>
      </c>
    </row>
    <row r="833" spans="1:8" ht="15">
      <c r="A833" s="369" t="s">
        <v>181</v>
      </c>
      <c r="B833" s="125" t="s">
        <v>1560</v>
      </c>
      <c r="C833" s="370" t="s">
        <v>1560</v>
      </c>
      <c r="D833" s="371" t="s">
        <v>1561</v>
      </c>
      <c r="E833" s="372" t="s">
        <v>12</v>
      </c>
      <c r="F833" s="373">
        <v>28</v>
      </c>
      <c r="G833" s="227">
        <v>435.96</v>
      </c>
      <c r="H833" s="227">
        <v>408.7</v>
      </c>
    </row>
    <row r="834" spans="1:8" ht="15">
      <c r="A834" s="369" t="s">
        <v>181</v>
      </c>
      <c r="B834" s="125" t="s">
        <v>1562</v>
      </c>
      <c r="C834" s="370" t="s">
        <v>1562</v>
      </c>
      <c r="D834" s="371" t="s">
        <v>1563</v>
      </c>
      <c r="E834" s="372" t="s">
        <v>12</v>
      </c>
      <c r="F834" s="373">
        <v>28</v>
      </c>
      <c r="G834" s="227">
        <v>435.96</v>
      </c>
      <c r="H834" s="227">
        <v>408.7</v>
      </c>
    </row>
    <row r="835" spans="1:8" ht="15">
      <c r="A835" s="369" t="s">
        <v>181</v>
      </c>
      <c r="B835" s="125" t="s">
        <v>1564</v>
      </c>
      <c r="C835" s="370" t="s">
        <v>1564</v>
      </c>
      <c r="D835" s="371" t="s">
        <v>1565</v>
      </c>
      <c r="E835" s="372" t="s">
        <v>12</v>
      </c>
      <c r="F835" s="373">
        <v>28</v>
      </c>
      <c r="G835" s="227">
        <v>435.96</v>
      </c>
      <c r="H835" s="227">
        <v>408.7</v>
      </c>
    </row>
    <row r="836" spans="1:8" ht="15">
      <c r="A836" s="369" t="s">
        <v>181</v>
      </c>
      <c r="B836" s="125" t="s">
        <v>1566</v>
      </c>
      <c r="C836" s="370" t="s">
        <v>1566</v>
      </c>
      <c r="D836" s="371" t="s">
        <v>1567</v>
      </c>
      <c r="E836" s="372" t="s">
        <v>12</v>
      </c>
      <c r="F836" s="373">
        <v>28</v>
      </c>
      <c r="G836" s="227">
        <v>435.96</v>
      </c>
      <c r="H836" s="227">
        <v>408.7</v>
      </c>
    </row>
    <row r="837" spans="1:8" ht="15">
      <c r="A837" s="369" t="s">
        <v>181</v>
      </c>
      <c r="B837" s="125" t="s">
        <v>1568</v>
      </c>
      <c r="C837" s="370" t="s">
        <v>1568</v>
      </c>
      <c r="D837" s="371" t="s">
        <v>1569</v>
      </c>
      <c r="E837" s="372" t="s">
        <v>12</v>
      </c>
      <c r="F837" s="373">
        <v>28</v>
      </c>
      <c r="G837" s="227">
        <v>435.96</v>
      </c>
      <c r="H837" s="227">
        <v>408.7</v>
      </c>
    </row>
    <row r="838" spans="1:8" ht="15">
      <c r="A838" s="369" t="s">
        <v>181</v>
      </c>
      <c r="B838" s="125" t="s">
        <v>1570</v>
      </c>
      <c r="C838" s="370" t="s">
        <v>1570</v>
      </c>
      <c r="D838" s="371" t="s">
        <v>1571</v>
      </c>
      <c r="E838" s="372" t="s">
        <v>12</v>
      </c>
      <c r="F838" s="373">
        <v>28</v>
      </c>
      <c r="G838" s="227">
        <v>435.96</v>
      </c>
      <c r="H838" s="227">
        <v>408.7</v>
      </c>
    </row>
    <row r="839" spans="1:8" ht="15">
      <c r="A839" s="369" t="s">
        <v>181</v>
      </c>
      <c r="B839" s="125" t="s">
        <v>1572</v>
      </c>
      <c r="C839" s="370" t="s">
        <v>1572</v>
      </c>
      <c r="D839" s="371" t="s">
        <v>1573</v>
      </c>
      <c r="E839" s="372" t="s">
        <v>12</v>
      </c>
      <c r="F839" s="373">
        <v>28</v>
      </c>
      <c r="G839" s="227">
        <v>435.96</v>
      </c>
      <c r="H839" s="227">
        <v>408.7</v>
      </c>
    </row>
    <row r="840" spans="1:8" ht="15">
      <c r="A840" s="369" t="s">
        <v>181</v>
      </c>
      <c r="B840" s="125" t="s">
        <v>1574</v>
      </c>
      <c r="C840" s="370" t="s">
        <v>1574</v>
      </c>
      <c r="D840" s="371" t="s">
        <v>1575</v>
      </c>
      <c r="E840" s="372" t="s">
        <v>12</v>
      </c>
      <c r="F840" s="373">
        <v>28</v>
      </c>
      <c r="G840" s="227">
        <v>435.96</v>
      </c>
      <c r="H840" s="227">
        <v>408.7</v>
      </c>
    </row>
    <row r="841" spans="1:8" ht="15">
      <c r="A841" s="369" t="s">
        <v>181</v>
      </c>
      <c r="B841" s="125" t="s">
        <v>1576</v>
      </c>
      <c r="C841" s="370" t="s">
        <v>1576</v>
      </c>
      <c r="D841" s="371" t="s">
        <v>1577</v>
      </c>
      <c r="E841" s="372" t="s">
        <v>12</v>
      </c>
      <c r="F841" s="373">
        <v>28</v>
      </c>
      <c r="G841" s="227">
        <v>435.96</v>
      </c>
      <c r="H841" s="227">
        <v>408.7</v>
      </c>
    </row>
    <row r="842" spans="1:8" ht="15">
      <c r="A842" s="369" t="s">
        <v>181</v>
      </c>
      <c r="B842" s="125" t="s">
        <v>1578</v>
      </c>
      <c r="C842" s="370" t="s">
        <v>1578</v>
      </c>
      <c r="D842" s="371" t="s">
        <v>1579</v>
      </c>
      <c r="E842" s="372" t="s">
        <v>12</v>
      </c>
      <c r="F842" s="373">
        <v>28</v>
      </c>
      <c r="G842" s="227">
        <v>435.96</v>
      </c>
      <c r="H842" s="227">
        <v>408.7</v>
      </c>
    </row>
    <row r="843" spans="1:8" ht="15">
      <c r="A843" s="369" t="s">
        <v>181</v>
      </c>
      <c r="B843" s="125" t="s">
        <v>1580</v>
      </c>
      <c r="C843" s="370" t="s">
        <v>1580</v>
      </c>
      <c r="D843" s="371" t="s">
        <v>1581</v>
      </c>
      <c r="E843" s="372" t="s">
        <v>12</v>
      </c>
      <c r="F843" s="373">
        <v>28</v>
      </c>
      <c r="G843" s="227">
        <v>435.96</v>
      </c>
      <c r="H843" s="227">
        <v>408.7</v>
      </c>
    </row>
    <row r="844" spans="1:8" ht="15">
      <c r="A844" s="369" t="s">
        <v>181</v>
      </c>
      <c r="B844" s="125" t="s">
        <v>1582</v>
      </c>
      <c r="C844" s="370" t="s">
        <v>1582</v>
      </c>
      <c r="D844" s="371" t="s">
        <v>1583</v>
      </c>
      <c r="E844" s="372" t="s">
        <v>12</v>
      </c>
      <c r="F844" s="373">
        <v>28</v>
      </c>
      <c r="G844" s="227">
        <v>435.96</v>
      </c>
      <c r="H844" s="227">
        <v>408.7</v>
      </c>
    </row>
    <row r="845" spans="1:8" ht="15">
      <c r="A845" s="369" t="s">
        <v>181</v>
      </c>
      <c r="B845" s="125" t="s">
        <v>1584</v>
      </c>
      <c r="C845" s="370" t="s">
        <v>1584</v>
      </c>
      <c r="D845" s="371" t="s">
        <v>1585</v>
      </c>
      <c r="E845" s="372" t="s">
        <v>12</v>
      </c>
      <c r="F845" s="373">
        <v>28</v>
      </c>
      <c r="G845" s="227">
        <v>435.96</v>
      </c>
      <c r="H845" s="227">
        <v>408.7</v>
      </c>
    </row>
    <row r="846" spans="1:8" ht="15">
      <c r="A846" s="369" t="s">
        <v>181</v>
      </c>
      <c r="B846" s="125" t="s">
        <v>1586</v>
      </c>
      <c r="C846" s="370" t="s">
        <v>1586</v>
      </c>
      <c r="D846" s="371" t="s">
        <v>1587</v>
      </c>
      <c r="E846" s="372" t="s">
        <v>12</v>
      </c>
      <c r="F846" s="373">
        <v>28</v>
      </c>
      <c r="G846" s="227">
        <v>435.96</v>
      </c>
      <c r="H846" s="227">
        <v>408.7</v>
      </c>
    </row>
    <row r="847" spans="1:8" ht="15">
      <c r="A847" s="369" t="s">
        <v>181</v>
      </c>
      <c r="B847" s="125" t="s">
        <v>1588</v>
      </c>
      <c r="C847" s="370" t="s">
        <v>1588</v>
      </c>
      <c r="D847" s="371" t="s">
        <v>1589</v>
      </c>
      <c r="E847" s="372" t="s">
        <v>12</v>
      </c>
      <c r="F847" s="373">
        <v>28</v>
      </c>
      <c r="G847" s="227">
        <v>435.96</v>
      </c>
      <c r="H847" s="227">
        <v>408.7</v>
      </c>
    </row>
    <row r="848" spans="1:8" ht="15">
      <c r="A848" s="369" t="s">
        <v>181</v>
      </c>
      <c r="B848" s="125" t="s">
        <v>1590</v>
      </c>
      <c r="C848" s="370" t="s">
        <v>1590</v>
      </c>
      <c r="D848" s="371" t="s">
        <v>1591</v>
      </c>
      <c r="E848" s="372" t="s">
        <v>12</v>
      </c>
      <c r="F848" s="373">
        <v>28</v>
      </c>
      <c r="G848" s="227">
        <v>435.96</v>
      </c>
      <c r="H848" s="227">
        <v>408.7</v>
      </c>
    </row>
    <row r="849" spans="1:8" ht="15">
      <c r="A849" s="369" t="s">
        <v>181</v>
      </c>
      <c r="B849" s="125" t="s">
        <v>1592</v>
      </c>
      <c r="C849" s="370" t="s">
        <v>1592</v>
      </c>
      <c r="D849" s="371" t="s">
        <v>1593</v>
      </c>
      <c r="E849" s="372" t="s">
        <v>12</v>
      </c>
      <c r="F849" s="373">
        <v>28</v>
      </c>
      <c r="G849" s="227">
        <v>435.96</v>
      </c>
      <c r="H849" s="227">
        <v>408.7</v>
      </c>
    </row>
    <row r="850" spans="1:8" ht="15">
      <c r="A850" s="369" t="s">
        <v>181</v>
      </c>
      <c r="B850" s="125" t="s">
        <v>1594</v>
      </c>
      <c r="C850" s="370" t="s">
        <v>1594</v>
      </c>
      <c r="D850" s="371" t="s">
        <v>1595</v>
      </c>
      <c r="E850" s="372" t="s">
        <v>12</v>
      </c>
      <c r="F850" s="373">
        <v>28</v>
      </c>
      <c r="G850" s="227">
        <v>435.96</v>
      </c>
      <c r="H850" s="227">
        <v>408.7</v>
      </c>
    </row>
    <row r="851" spans="1:8" ht="15">
      <c r="A851" s="369" t="s">
        <v>181</v>
      </c>
      <c r="B851" s="125" t="s">
        <v>1596</v>
      </c>
      <c r="C851" s="370" t="s">
        <v>1596</v>
      </c>
      <c r="D851" s="371" t="s">
        <v>1597</v>
      </c>
      <c r="E851" s="372" t="s">
        <v>12</v>
      </c>
      <c r="F851" s="373">
        <v>28</v>
      </c>
      <c r="G851" s="227">
        <v>435.96</v>
      </c>
      <c r="H851" s="227">
        <v>408.7</v>
      </c>
    </row>
    <row r="852" spans="1:8" ht="15">
      <c r="A852" s="369" t="s">
        <v>181</v>
      </c>
      <c r="B852" s="125" t="s">
        <v>1598</v>
      </c>
      <c r="C852" s="370" t="s">
        <v>1598</v>
      </c>
      <c r="D852" s="371" t="s">
        <v>1599</v>
      </c>
      <c r="E852" s="372" t="s">
        <v>12</v>
      </c>
      <c r="F852" s="373">
        <v>28</v>
      </c>
      <c r="G852" s="227">
        <v>435.96</v>
      </c>
      <c r="H852" s="227">
        <v>408.7</v>
      </c>
    </row>
    <row r="853" spans="1:8" ht="15">
      <c r="A853" s="369" t="s">
        <v>181</v>
      </c>
      <c r="B853" s="125" t="s">
        <v>1600</v>
      </c>
      <c r="C853" s="370" t="s">
        <v>1600</v>
      </c>
      <c r="D853" s="371" t="s">
        <v>1601</v>
      </c>
      <c r="E853" s="372" t="s">
        <v>12</v>
      </c>
      <c r="F853" s="373">
        <v>17.649999999999999</v>
      </c>
      <c r="G853" s="227">
        <v>249.13</v>
      </c>
      <c r="H853" s="227">
        <v>233.55</v>
      </c>
    </row>
    <row r="854" spans="1:8" ht="15">
      <c r="A854" s="369" t="s">
        <v>181</v>
      </c>
      <c r="B854" s="125" t="s">
        <v>1602</v>
      </c>
      <c r="C854" s="370" t="s">
        <v>1602</v>
      </c>
      <c r="D854" s="371" t="s">
        <v>1603</v>
      </c>
      <c r="E854" s="372" t="s">
        <v>12</v>
      </c>
      <c r="F854" s="373">
        <v>17.649999999999999</v>
      </c>
      <c r="G854" s="227">
        <v>249.13</v>
      </c>
      <c r="H854" s="227">
        <v>233.55</v>
      </c>
    </row>
    <row r="855" spans="1:8" ht="15">
      <c r="A855" s="369" t="s">
        <v>181</v>
      </c>
      <c r="B855" s="125" t="s">
        <v>1604</v>
      </c>
      <c r="C855" s="370" t="s">
        <v>1604</v>
      </c>
      <c r="D855" s="371" t="s">
        <v>1605</v>
      </c>
      <c r="E855" s="372" t="s">
        <v>12</v>
      </c>
      <c r="F855" s="373">
        <v>17.649999999999999</v>
      </c>
      <c r="G855" s="227">
        <v>249.13</v>
      </c>
      <c r="H855" s="227">
        <v>233.55</v>
      </c>
    </row>
    <row r="856" spans="1:8" ht="15">
      <c r="A856" s="369" t="s">
        <v>181</v>
      </c>
      <c r="B856" s="125" t="s">
        <v>1606</v>
      </c>
      <c r="C856" s="370" t="s">
        <v>1606</v>
      </c>
      <c r="D856" s="371" t="s">
        <v>1607</v>
      </c>
      <c r="E856" s="372" t="s">
        <v>12</v>
      </c>
      <c r="F856" s="373">
        <v>17.649999999999999</v>
      </c>
      <c r="G856" s="227">
        <v>249.13</v>
      </c>
      <c r="H856" s="227">
        <v>233.55</v>
      </c>
    </row>
    <row r="857" spans="1:8" ht="15">
      <c r="A857" s="369" t="s">
        <v>181</v>
      </c>
      <c r="B857" s="125" t="s">
        <v>1608</v>
      </c>
      <c r="C857" s="370" t="s">
        <v>1608</v>
      </c>
      <c r="D857" s="371" t="s">
        <v>1609</v>
      </c>
      <c r="E857" s="372" t="s">
        <v>12</v>
      </c>
      <c r="F857" s="373">
        <v>17.649999999999999</v>
      </c>
      <c r="G857" s="227">
        <v>249.13</v>
      </c>
      <c r="H857" s="227">
        <v>233.55</v>
      </c>
    </row>
    <row r="858" spans="1:8" ht="15">
      <c r="A858" s="369" t="s">
        <v>181</v>
      </c>
      <c r="B858" s="125" t="s">
        <v>1610</v>
      </c>
      <c r="C858" s="370" t="s">
        <v>1610</v>
      </c>
      <c r="D858" s="371" t="s">
        <v>1611</v>
      </c>
      <c r="E858" s="372" t="s">
        <v>12</v>
      </c>
      <c r="F858" s="373">
        <v>17.649999999999999</v>
      </c>
      <c r="G858" s="227">
        <v>249.13</v>
      </c>
      <c r="H858" s="227">
        <v>233.55</v>
      </c>
    </row>
    <row r="859" spans="1:8" ht="15">
      <c r="A859" s="369" t="s">
        <v>181</v>
      </c>
      <c r="B859" s="125" t="s">
        <v>1612</v>
      </c>
      <c r="C859" s="370" t="s">
        <v>1612</v>
      </c>
      <c r="D859" s="371" t="s">
        <v>1613</v>
      </c>
      <c r="E859" s="372" t="s">
        <v>12</v>
      </c>
      <c r="F859" s="373">
        <v>17.649999999999999</v>
      </c>
      <c r="G859" s="227">
        <v>249.13</v>
      </c>
      <c r="H859" s="227">
        <v>233.55</v>
      </c>
    </row>
    <row r="860" spans="1:8" ht="15">
      <c r="A860" s="369" t="s">
        <v>181</v>
      </c>
      <c r="B860" s="125" t="s">
        <v>1614</v>
      </c>
      <c r="C860" s="370" t="s">
        <v>1614</v>
      </c>
      <c r="D860" s="371" t="s">
        <v>1615</v>
      </c>
      <c r="E860" s="372" t="s">
        <v>12</v>
      </c>
      <c r="F860" s="373">
        <v>17.649999999999999</v>
      </c>
      <c r="G860" s="227">
        <v>249.13</v>
      </c>
      <c r="H860" s="227">
        <v>233.55</v>
      </c>
    </row>
    <row r="861" spans="1:8" ht="15">
      <c r="A861" s="369" t="s">
        <v>181</v>
      </c>
      <c r="B861" s="125" t="s">
        <v>1616</v>
      </c>
      <c r="C861" s="370" t="s">
        <v>1616</v>
      </c>
      <c r="D861" s="371" t="s">
        <v>1617</v>
      </c>
      <c r="E861" s="372" t="s">
        <v>12</v>
      </c>
      <c r="F861" s="373">
        <v>17.649999999999999</v>
      </c>
      <c r="G861" s="227">
        <v>249.13</v>
      </c>
      <c r="H861" s="227">
        <v>233.55</v>
      </c>
    </row>
    <row r="862" spans="1:8" ht="15">
      <c r="A862" s="369" t="s">
        <v>181</v>
      </c>
      <c r="B862" s="125" t="s">
        <v>1618</v>
      </c>
      <c r="C862" s="370" t="s">
        <v>1618</v>
      </c>
      <c r="D862" s="371" t="s">
        <v>1619</v>
      </c>
      <c r="E862" s="372" t="s">
        <v>12</v>
      </c>
      <c r="F862" s="373">
        <v>17.649999999999999</v>
      </c>
      <c r="G862" s="227">
        <v>249.13</v>
      </c>
      <c r="H862" s="227">
        <v>233.55</v>
      </c>
    </row>
    <row r="863" spans="1:8" ht="15">
      <c r="A863" s="369" t="s">
        <v>181</v>
      </c>
      <c r="B863" s="125" t="s">
        <v>1620</v>
      </c>
      <c r="C863" s="370" t="s">
        <v>1620</v>
      </c>
      <c r="D863" s="371" t="s">
        <v>1621</v>
      </c>
      <c r="E863" s="372" t="s">
        <v>12</v>
      </c>
      <c r="F863" s="373">
        <v>17.649999999999999</v>
      </c>
      <c r="G863" s="227">
        <v>249.13</v>
      </c>
      <c r="H863" s="227">
        <v>233.55</v>
      </c>
    </row>
    <row r="864" spans="1:8" ht="15">
      <c r="A864" s="369" t="s">
        <v>181</v>
      </c>
      <c r="B864" s="125" t="s">
        <v>1622</v>
      </c>
      <c r="C864" s="370" t="s">
        <v>1622</v>
      </c>
      <c r="D864" s="371" t="s">
        <v>1623</v>
      </c>
      <c r="E864" s="372" t="s">
        <v>12</v>
      </c>
      <c r="F864" s="373">
        <v>17.649999999999999</v>
      </c>
      <c r="G864" s="227">
        <v>249.13</v>
      </c>
      <c r="H864" s="227">
        <v>233.55</v>
      </c>
    </row>
    <row r="865" spans="1:8" ht="15">
      <c r="A865" s="369" t="s">
        <v>181</v>
      </c>
      <c r="B865" s="125" t="s">
        <v>1624</v>
      </c>
      <c r="C865" s="370" t="s">
        <v>1624</v>
      </c>
      <c r="D865" s="371" t="s">
        <v>1625</v>
      </c>
      <c r="E865" s="372" t="s">
        <v>12</v>
      </c>
      <c r="F865" s="373">
        <v>17.649999999999999</v>
      </c>
      <c r="G865" s="227">
        <v>249.13</v>
      </c>
      <c r="H865" s="227">
        <v>233.55</v>
      </c>
    </row>
    <row r="866" spans="1:8" ht="15">
      <c r="A866" s="369" t="s">
        <v>181</v>
      </c>
      <c r="B866" s="125" t="s">
        <v>1626</v>
      </c>
      <c r="C866" s="370" t="s">
        <v>1626</v>
      </c>
      <c r="D866" s="371" t="s">
        <v>1627</v>
      </c>
      <c r="E866" s="372" t="s">
        <v>12</v>
      </c>
      <c r="F866" s="373">
        <v>17.649999999999999</v>
      </c>
      <c r="G866" s="227">
        <v>249.13</v>
      </c>
      <c r="H866" s="227">
        <v>233.55</v>
      </c>
    </row>
    <row r="867" spans="1:8" ht="15">
      <c r="A867" s="369" t="s">
        <v>181</v>
      </c>
      <c r="B867" s="125" t="s">
        <v>1628</v>
      </c>
      <c r="C867" s="370" t="s">
        <v>1628</v>
      </c>
      <c r="D867" s="371" t="s">
        <v>1629</v>
      </c>
      <c r="E867" s="372" t="s">
        <v>12</v>
      </c>
      <c r="F867" s="373">
        <v>17.649999999999999</v>
      </c>
      <c r="G867" s="227">
        <v>249.13</v>
      </c>
      <c r="H867" s="227">
        <v>233.55</v>
      </c>
    </row>
    <row r="868" spans="1:8" ht="15">
      <c r="A868" s="369" t="s">
        <v>181</v>
      </c>
      <c r="B868" s="125" t="s">
        <v>1630</v>
      </c>
      <c r="C868" s="370" t="s">
        <v>1630</v>
      </c>
      <c r="D868" s="371" t="s">
        <v>1631</v>
      </c>
      <c r="E868" s="372" t="s">
        <v>12</v>
      </c>
      <c r="F868" s="373">
        <v>17.649999999999999</v>
      </c>
      <c r="G868" s="227">
        <v>249.13</v>
      </c>
      <c r="H868" s="227">
        <v>233.55</v>
      </c>
    </row>
    <row r="869" spans="1:8" ht="15">
      <c r="A869" s="369" t="s">
        <v>181</v>
      </c>
      <c r="B869" s="125" t="s">
        <v>1632</v>
      </c>
      <c r="C869" s="370" t="s">
        <v>1632</v>
      </c>
      <c r="D869" s="371" t="s">
        <v>1633</v>
      </c>
      <c r="E869" s="372" t="s">
        <v>12</v>
      </c>
      <c r="F869" s="373">
        <v>17.649999999999999</v>
      </c>
      <c r="G869" s="227">
        <v>249.13</v>
      </c>
      <c r="H869" s="227">
        <v>233.55</v>
      </c>
    </row>
    <row r="870" spans="1:8" ht="15">
      <c r="A870" s="369" t="s">
        <v>181</v>
      </c>
      <c r="B870" s="125" t="s">
        <v>1634</v>
      </c>
      <c r="C870" s="370" t="s">
        <v>1634</v>
      </c>
      <c r="D870" s="371" t="s">
        <v>1635</v>
      </c>
      <c r="E870" s="372" t="s">
        <v>12</v>
      </c>
      <c r="F870" s="373">
        <v>17.649999999999999</v>
      </c>
      <c r="G870" s="227">
        <v>249.13</v>
      </c>
      <c r="H870" s="227">
        <v>233.55</v>
      </c>
    </row>
    <row r="871" spans="1:8" ht="15">
      <c r="A871" s="369" t="s">
        <v>181</v>
      </c>
      <c r="B871" s="125" t="s">
        <v>1636</v>
      </c>
      <c r="C871" s="370" t="s">
        <v>1636</v>
      </c>
      <c r="D871" s="371" t="s">
        <v>1637</v>
      </c>
      <c r="E871" s="372" t="s">
        <v>12</v>
      </c>
      <c r="F871" s="373">
        <v>17.649999999999999</v>
      </c>
      <c r="G871" s="227">
        <v>249.13</v>
      </c>
      <c r="H871" s="227">
        <v>233.55</v>
      </c>
    </row>
    <row r="872" spans="1:8" ht="15">
      <c r="A872" s="369" t="s">
        <v>181</v>
      </c>
      <c r="B872" s="125" t="s">
        <v>1638</v>
      </c>
      <c r="C872" s="370" t="s">
        <v>1638</v>
      </c>
      <c r="D872" s="371" t="s">
        <v>1639</v>
      </c>
      <c r="E872" s="372" t="s">
        <v>12</v>
      </c>
      <c r="F872" s="373">
        <v>17.649999999999999</v>
      </c>
      <c r="G872" s="227">
        <v>249.13</v>
      </c>
      <c r="H872" s="227">
        <v>233.55</v>
      </c>
    </row>
    <row r="873" spans="1:8" ht="15">
      <c r="A873" s="369" t="s">
        <v>181</v>
      </c>
      <c r="B873" s="125" t="s">
        <v>1640</v>
      </c>
      <c r="C873" s="370" t="s">
        <v>1640</v>
      </c>
      <c r="D873" s="371" t="s">
        <v>1641</v>
      </c>
      <c r="E873" s="372" t="s">
        <v>12</v>
      </c>
      <c r="F873" s="373">
        <v>14.45</v>
      </c>
      <c r="G873" s="227">
        <v>190.12</v>
      </c>
      <c r="H873" s="227">
        <v>178.23</v>
      </c>
    </row>
    <row r="874" spans="1:8" ht="15">
      <c r="A874" s="369" t="s">
        <v>181</v>
      </c>
      <c r="B874" s="125" t="s">
        <v>1642</v>
      </c>
      <c r="C874" s="370" t="s">
        <v>1642</v>
      </c>
      <c r="D874" s="371" t="s">
        <v>1643</v>
      </c>
      <c r="E874" s="372" t="s">
        <v>12</v>
      </c>
      <c r="F874" s="373">
        <v>14.45</v>
      </c>
      <c r="G874" s="227">
        <v>190.12</v>
      </c>
      <c r="H874" s="227">
        <v>178.23</v>
      </c>
    </row>
    <row r="875" spans="1:8" ht="15">
      <c r="A875" s="369" t="s">
        <v>181</v>
      </c>
      <c r="B875" s="125" t="s">
        <v>1644</v>
      </c>
      <c r="C875" s="370" t="s">
        <v>1644</v>
      </c>
      <c r="D875" s="371" t="s">
        <v>1645</v>
      </c>
      <c r="E875" s="372" t="s">
        <v>12</v>
      </c>
      <c r="F875" s="373">
        <v>14.45</v>
      </c>
      <c r="G875" s="227">
        <v>190.12</v>
      </c>
      <c r="H875" s="227">
        <v>178.23</v>
      </c>
    </row>
    <row r="876" spans="1:8" ht="15">
      <c r="A876" s="369" t="s">
        <v>181</v>
      </c>
      <c r="B876" s="125" t="s">
        <v>1646</v>
      </c>
      <c r="C876" s="370" t="s">
        <v>1646</v>
      </c>
      <c r="D876" s="371" t="s">
        <v>1647</v>
      </c>
      <c r="E876" s="372" t="s">
        <v>12</v>
      </c>
      <c r="F876" s="373">
        <v>14.45</v>
      </c>
      <c r="G876" s="227">
        <v>190.12</v>
      </c>
      <c r="H876" s="227">
        <v>178.23</v>
      </c>
    </row>
    <row r="877" spans="1:8" ht="15">
      <c r="A877" s="369" t="s">
        <v>181</v>
      </c>
      <c r="B877" s="125" t="s">
        <v>157</v>
      </c>
      <c r="C877" s="370" t="s">
        <v>157</v>
      </c>
      <c r="D877" s="371" t="s">
        <v>1648</v>
      </c>
      <c r="E877" s="372" t="s">
        <v>12</v>
      </c>
      <c r="F877" s="373">
        <v>14.1</v>
      </c>
      <c r="G877" s="227">
        <v>165.77</v>
      </c>
      <c r="H877" s="227">
        <v>155.4</v>
      </c>
    </row>
    <row r="878" spans="1:8" ht="15">
      <c r="A878" s="369" t="s">
        <v>181</v>
      </c>
      <c r="B878" s="125" t="s">
        <v>158</v>
      </c>
      <c r="C878" s="370" t="s">
        <v>158</v>
      </c>
      <c r="D878" s="371" t="s">
        <v>1649</v>
      </c>
      <c r="E878" s="372" t="s">
        <v>12</v>
      </c>
      <c r="F878" s="373">
        <v>14.1</v>
      </c>
      <c r="G878" s="227">
        <v>165.77</v>
      </c>
      <c r="H878" s="227">
        <v>155.4</v>
      </c>
    </row>
    <row r="879" spans="1:8" ht="15">
      <c r="A879" s="369" t="s">
        <v>181</v>
      </c>
      <c r="B879" s="125" t="s">
        <v>159</v>
      </c>
      <c r="C879" s="370" t="s">
        <v>159</v>
      </c>
      <c r="D879" s="371" t="s">
        <v>1650</v>
      </c>
      <c r="E879" s="372" t="s">
        <v>12</v>
      </c>
      <c r="F879" s="373">
        <v>14.1</v>
      </c>
      <c r="G879" s="227">
        <v>165.77</v>
      </c>
      <c r="H879" s="227">
        <v>155.4</v>
      </c>
    </row>
    <row r="880" spans="1:8" ht="15">
      <c r="A880" s="369" t="s">
        <v>181</v>
      </c>
      <c r="B880" s="125" t="s">
        <v>160</v>
      </c>
      <c r="C880" s="370" t="s">
        <v>160</v>
      </c>
      <c r="D880" s="371" t="s">
        <v>1651</v>
      </c>
      <c r="E880" s="372" t="s">
        <v>12</v>
      </c>
      <c r="F880" s="373">
        <v>14.1</v>
      </c>
      <c r="G880" s="227">
        <v>165.77</v>
      </c>
      <c r="H880" s="227">
        <v>155.4</v>
      </c>
    </row>
    <row r="881" spans="1:8" ht="15">
      <c r="A881" s="369" t="s">
        <v>181</v>
      </c>
      <c r="B881" s="125" t="s">
        <v>161</v>
      </c>
      <c r="C881" s="370" t="s">
        <v>161</v>
      </c>
      <c r="D881" s="371" t="s">
        <v>1652</v>
      </c>
      <c r="E881" s="372" t="s">
        <v>12</v>
      </c>
      <c r="F881" s="373">
        <v>14.1</v>
      </c>
      <c r="G881" s="227">
        <v>165.77</v>
      </c>
      <c r="H881" s="227">
        <v>155.4</v>
      </c>
    </row>
    <row r="882" spans="1:8" ht="15">
      <c r="A882" s="369" t="s">
        <v>181</v>
      </c>
      <c r="B882" s="125" t="s">
        <v>162</v>
      </c>
      <c r="C882" s="370" t="s">
        <v>162</v>
      </c>
      <c r="D882" s="371" t="s">
        <v>1653</v>
      </c>
      <c r="E882" s="372" t="s">
        <v>12</v>
      </c>
      <c r="F882" s="373">
        <v>12.55</v>
      </c>
      <c r="G882" s="227">
        <v>147.84</v>
      </c>
      <c r="H882" s="227">
        <v>138.6</v>
      </c>
    </row>
    <row r="883" spans="1:8" ht="15">
      <c r="A883" s="369" t="s">
        <v>181</v>
      </c>
      <c r="B883" s="125" t="s">
        <v>163</v>
      </c>
      <c r="C883" s="370" t="s">
        <v>163</v>
      </c>
      <c r="D883" s="371" t="s">
        <v>1654</v>
      </c>
      <c r="E883" s="372" t="s">
        <v>12</v>
      </c>
      <c r="F883" s="373">
        <v>12.55</v>
      </c>
      <c r="G883" s="227">
        <v>147.84</v>
      </c>
      <c r="H883" s="227">
        <v>138.6</v>
      </c>
    </row>
    <row r="884" spans="1:8" ht="15">
      <c r="A884" s="369" t="s">
        <v>181</v>
      </c>
      <c r="B884" s="125" t="s">
        <v>164</v>
      </c>
      <c r="C884" s="370" t="s">
        <v>164</v>
      </c>
      <c r="D884" s="371" t="s">
        <v>1655</v>
      </c>
      <c r="E884" s="372" t="s">
        <v>12</v>
      </c>
      <c r="F884" s="373">
        <v>12.55</v>
      </c>
      <c r="G884" s="227">
        <v>147.84</v>
      </c>
      <c r="H884" s="227">
        <v>138.6</v>
      </c>
    </row>
    <row r="885" spans="1:8" ht="15">
      <c r="A885" s="369" t="s">
        <v>181</v>
      </c>
      <c r="B885" s="125" t="s">
        <v>165</v>
      </c>
      <c r="C885" s="370" t="s">
        <v>165</v>
      </c>
      <c r="D885" s="371" t="s">
        <v>1656</v>
      </c>
      <c r="E885" s="372" t="s">
        <v>12</v>
      </c>
      <c r="F885" s="373">
        <v>12.55</v>
      </c>
      <c r="G885" s="227">
        <v>147.84</v>
      </c>
      <c r="H885" s="227">
        <v>138.6</v>
      </c>
    </row>
    <row r="886" spans="1:8" ht="15">
      <c r="A886" s="369" t="s">
        <v>181</v>
      </c>
      <c r="B886" s="125" t="s">
        <v>166</v>
      </c>
      <c r="C886" s="370" t="s">
        <v>166</v>
      </c>
      <c r="D886" s="371" t="s">
        <v>1657</v>
      </c>
      <c r="E886" s="372" t="s">
        <v>12</v>
      </c>
      <c r="F886" s="373">
        <v>12.55</v>
      </c>
      <c r="G886" s="227">
        <v>147.84</v>
      </c>
      <c r="H886" s="227">
        <v>138.6</v>
      </c>
    </row>
  </sheetData>
  <autoFilter ref="A1:H886" xr:uid="{00000000-0009-0000-0000-000003000000}">
    <sortState xmlns:xlrd2="http://schemas.microsoft.com/office/spreadsheetml/2017/richdata2" ref="A2:H886">
      <sortCondition ref="B1:B88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Price List 23 May 2020</vt:lpstr>
      <vt:lpstr>Order Template</vt:lpstr>
      <vt:lpstr>Sheet1</vt:lpstr>
      <vt:lpstr>Sheet2</vt:lpstr>
      <vt:lpstr>price</vt:lpstr>
      <vt:lpstr>'Order Template'!Print_Area</vt:lpstr>
      <vt:lpstr>'Price List 23 May 2020'!Print_Area</vt:lpstr>
      <vt:lpstr>'Price List 23 May 2020'!Print_Titles</vt:lpstr>
      <vt:lpstr>SKU</vt:lpstr>
    </vt:vector>
  </TitlesOfParts>
  <Company>Herbalife International South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Koppen</dc:creator>
  <cp:lastModifiedBy>Wayne Storey</cp:lastModifiedBy>
  <cp:lastPrinted>2020-02-27T08:10:59Z</cp:lastPrinted>
  <dcterms:created xsi:type="dcterms:W3CDTF">2000-05-08T11:16:55Z</dcterms:created>
  <dcterms:modified xsi:type="dcterms:W3CDTF">2020-06-10T13:01:04Z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